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tables/table7.xml" ContentType="application/vnd.openxmlformats-officedocument.spreadsheetml.table+xml"/>
  <Override PartName="/xl/tables/table9.xml" ContentType="application/vnd.openxmlformats-officedocument.spreadsheetml.table+xml"/>
  <Override PartName="/xl/tables/table1.xml" ContentType="application/vnd.openxmlformats-officedocument.spreadsheetml.table+xml"/>
  <Override PartName="/xl/tables/table8.xml" ContentType="application/vnd.openxmlformats-officedocument.spreadsheetml.table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/>
  <mc:AlternateContent xmlns:mc="http://schemas.openxmlformats.org/markup-compatibility/2006">
    <mc:Choice Requires="x15">
      <x15ac:absPath xmlns:x15ac="http://schemas.microsoft.com/office/spreadsheetml/2010/11/ac" url="C:\Z_VORLAGEN_KL\04 RUWA\21 Projekte\03 Technik\01 Kataloge-Bestellformulare\02 - Bestellformularrevision 2022\IT\"/>
    </mc:Choice>
  </mc:AlternateContent>
  <xr:revisionPtr revIDLastSave="0" documentId="13_ncr:1_{67924623-F175-4FE9-BA64-C70027B6E2C1}" xr6:coauthVersionLast="47" xr6:coauthVersionMax="47" xr10:uidLastSave="{00000000-0000-0000-0000-000000000000}"/>
  <workbookProtection workbookPassword="C1ED" lockStructure="1"/>
  <bookViews>
    <workbookView xWindow="2250" yWindow="2700" windowWidth="33615" windowHeight="18345" xr2:uid="{00000000-000D-0000-FFFF-FFFF00000000}"/>
  </bookViews>
  <sheets>
    <sheet name="ebea QD" sheetId="4" r:id="rId1"/>
    <sheet name="." sheetId="2" state="hidden" r:id="rId2"/>
  </sheets>
  <definedNames>
    <definedName name="Altipus">'.'!#REF!</definedName>
    <definedName name="csalad">'.'!#REF!</definedName>
    <definedName name="D">'.'!#REF!</definedName>
    <definedName name="DH">'.'!#REF!</definedName>
    <definedName name="_xlnm.Print_Area" localSheetId="0">'ebea QD'!$A$1:$AP$59</definedName>
    <definedName name="Elem">'.'!#REF!</definedName>
    <definedName name="H">'.'!#REF!</definedName>
    <definedName name="Hossz">'.'!#REF!</definedName>
    <definedName name="ISO">'.'!#REF!</definedName>
    <definedName name="ISOtyp">'.'!#REF!</definedName>
    <definedName name="MatDorn_20.">#REF!</definedName>
    <definedName name="Nyiroelem">'.'!#REF!</definedName>
    <definedName name="Racs">'.'!#REF!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47" i="4" l="1"/>
  <c r="T46" i="4"/>
  <c r="T24" i="4"/>
  <c r="T23" i="4"/>
  <c r="T22" i="4"/>
  <c r="T21" i="4"/>
  <c r="T20" i="4"/>
  <c r="T19" i="4"/>
  <c r="T18" i="4"/>
  <c r="T17" i="4"/>
  <c r="AW24" i="4" l="1"/>
  <c r="AW23" i="4"/>
  <c r="AW22" i="4"/>
  <c r="AW21" i="4"/>
  <c r="AW20" i="4"/>
  <c r="AW19" i="4"/>
  <c r="AW18" i="4"/>
  <c r="AW17" i="4"/>
  <c r="AU18" i="4" l="1"/>
  <c r="AU19" i="4"/>
  <c r="AU20" i="4"/>
  <c r="AU21" i="4"/>
  <c r="AU22" i="4"/>
  <c r="AU23" i="4"/>
  <c r="AU24" i="4"/>
  <c r="AU17" i="4"/>
  <c r="AU46" i="4" l="1"/>
  <c r="AU47" i="4"/>
  <c r="AY50" i="4" l="1"/>
  <c r="AY49" i="4"/>
  <c r="AY42" i="4"/>
  <c r="AY41" i="4"/>
  <c r="AY40" i="4"/>
  <c r="AY39" i="4"/>
  <c r="AY38" i="4"/>
  <c r="AY37" i="4"/>
  <c r="AY36" i="4"/>
  <c r="AY35" i="4"/>
  <c r="AY34" i="4"/>
  <c r="AY33" i="4"/>
  <c r="AY31" i="4"/>
  <c r="AY32" i="4" l="1"/>
  <c r="AY47" i="4"/>
  <c r="AX47" i="4"/>
  <c r="AW47" i="4"/>
  <c r="AV47" i="4"/>
  <c r="AT47" i="4"/>
  <c r="AS47" i="4"/>
  <c r="AY46" i="4"/>
  <c r="AX46" i="4"/>
  <c r="AW46" i="4"/>
  <c r="AV46" i="4"/>
  <c r="AT46" i="4"/>
  <c r="AS46" i="4"/>
  <c r="AS33" i="4"/>
  <c r="AT33" i="4"/>
  <c r="AS35" i="4"/>
  <c r="AT35" i="4"/>
  <c r="AS37" i="4"/>
  <c r="AT37" i="4"/>
  <c r="AS39" i="4"/>
  <c r="AT39" i="4"/>
  <c r="AS41" i="4"/>
  <c r="AT41" i="4"/>
  <c r="AT31" i="4"/>
  <c r="AS31" i="4"/>
  <c r="AS18" i="4"/>
  <c r="AT18" i="4"/>
  <c r="AS19" i="4"/>
  <c r="AT19" i="4"/>
  <c r="AS20" i="4"/>
  <c r="AT20" i="4"/>
  <c r="AS21" i="4"/>
  <c r="AT21" i="4"/>
  <c r="AS22" i="4"/>
  <c r="AT22" i="4"/>
  <c r="AS23" i="4"/>
  <c r="AT23" i="4"/>
  <c r="AS24" i="4"/>
  <c r="AT24" i="4"/>
  <c r="AT17" i="4"/>
  <c r="AS17" i="4"/>
  <c r="AY18" i="4"/>
  <c r="AY19" i="4"/>
  <c r="AY20" i="4"/>
  <c r="AY21" i="4"/>
  <c r="AY22" i="4"/>
  <c r="AY23" i="4"/>
  <c r="AY24" i="4"/>
  <c r="AY17" i="4"/>
  <c r="AV18" i="4"/>
  <c r="AX18" i="4"/>
  <c r="AV19" i="4"/>
  <c r="AX19" i="4"/>
  <c r="AV20" i="4"/>
  <c r="AX20" i="4"/>
  <c r="AV21" i="4"/>
  <c r="AX21" i="4"/>
  <c r="AV22" i="4"/>
  <c r="AX22" i="4"/>
  <c r="AV23" i="4"/>
  <c r="AX23" i="4"/>
  <c r="AV24" i="4"/>
  <c r="AX24" i="4"/>
  <c r="AX17" i="4"/>
  <c r="AV17" i="4"/>
  <c r="X42" i="4" l="1"/>
  <c r="X40" i="4"/>
  <c r="X38" i="4"/>
  <c r="X36" i="4"/>
  <c r="X34" i="4"/>
  <c r="X41" i="4"/>
  <c r="X39" i="4"/>
  <c r="X37" i="4"/>
  <c r="X35" i="4"/>
  <c r="X33" i="4"/>
  <c r="AO33" i="4"/>
  <c r="BA33" i="4" s="1"/>
  <c r="AO35" i="4"/>
  <c r="BA35" i="4" s="1"/>
  <c r="BB35" i="4" s="1"/>
  <c r="AO37" i="4"/>
  <c r="BA37" i="4" s="1"/>
  <c r="BB37" i="4" s="1"/>
  <c r="AO39" i="4"/>
  <c r="BA39" i="4" s="1"/>
  <c r="BB39" i="4" s="1"/>
  <c r="AO41" i="4"/>
  <c r="BA41" i="4" s="1"/>
  <c r="BB41" i="4" s="1"/>
  <c r="AO18" i="4"/>
  <c r="BA18" i="4" s="1"/>
  <c r="BB18" i="4" s="1"/>
  <c r="AO19" i="4"/>
  <c r="BA19" i="4" s="1"/>
  <c r="BB19" i="4" s="1"/>
  <c r="AO20" i="4"/>
  <c r="BA20" i="4" s="1"/>
  <c r="BB20" i="4" s="1"/>
  <c r="AO21" i="4"/>
  <c r="BA21" i="4" s="1"/>
  <c r="BB21" i="4" s="1"/>
  <c r="AO22" i="4"/>
  <c r="BA22" i="4" s="1"/>
  <c r="BB22" i="4" s="1"/>
  <c r="AO23" i="4"/>
  <c r="BA23" i="4" s="1"/>
  <c r="BB23" i="4" s="1"/>
  <c r="AO24" i="4"/>
  <c r="BA24" i="4" s="1"/>
  <c r="BB24" i="4" s="1"/>
  <c r="BB33" i="4" l="1"/>
  <c r="AO49" i="4"/>
  <c r="AO47" i="4"/>
  <c r="AO46" i="4"/>
  <c r="AO31" i="4"/>
  <c r="BA31" i="4" s="1"/>
  <c r="BB31" i="4" s="1"/>
  <c r="AO17" i="4"/>
  <c r="BA17" i="4" s="1"/>
  <c r="BB17" i="4" s="1"/>
  <c r="BB25" i="4" s="1"/>
  <c r="AN25" i="4" s="1"/>
  <c r="BB43" i="4" l="1"/>
  <c r="AN43" i="4" s="1"/>
  <c r="X32" i="4"/>
  <c r="X31" i="4"/>
  <c r="X49" i="4"/>
  <c r="X50" i="4"/>
  <c r="X43" i="4" l="1"/>
  <c r="D25" i="4" l="1"/>
  <c r="D43" i="4"/>
  <c r="AI26" i="4" l="1"/>
</calcChain>
</file>

<file path=xl/sharedStrings.xml><?xml version="1.0" encoding="utf-8"?>
<sst xmlns="http://schemas.openxmlformats.org/spreadsheetml/2006/main" count="422" uniqueCount="317">
  <si>
    <t>H</t>
  </si>
  <si>
    <t>Pos.</t>
  </si>
  <si>
    <t>B</t>
  </si>
  <si>
    <t>A</t>
  </si>
  <si>
    <t>Anz.</t>
  </si>
  <si>
    <t>Dorn QD-43</t>
  </si>
  <si>
    <t>Dorn QD-51</t>
  </si>
  <si>
    <t>BB BSM</t>
  </si>
  <si>
    <t>BB Dorn Material</t>
  </si>
  <si>
    <t>BB Dorn Länge</t>
  </si>
  <si>
    <t>BB Hülse Länge</t>
  </si>
  <si>
    <t>BB Hülse Typ</t>
  </si>
  <si>
    <t>BB Produkt</t>
  </si>
  <si>
    <t>QD-22</t>
  </si>
  <si>
    <t>QD-30</t>
  </si>
  <si>
    <t>QD-35</t>
  </si>
  <si>
    <t>QD-43</t>
  </si>
  <si>
    <t>QD-51</t>
  </si>
  <si>
    <t>BB Fuge</t>
  </si>
  <si>
    <t>BSM 20</t>
  </si>
  <si>
    <t>BSM 30</t>
  </si>
  <si>
    <t>BSM 40</t>
  </si>
  <si>
    <t>BSM 20+30</t>
  </si>
  <si>
    <t>BSM 30+30</t>
  </si>
  <si>
    <t>BSM 30+40</t>
  </si>
  <si>
    <t>BSM 40+40</t>
  </si>
  <si>
    <t>x</t>
  </si>
  <si>
    <t>QD-20</t>
  </si>
  <si>
    <t>VE 1.4462</t>
  </si>
  <si>
    <t>fvz CK 60 E</t>
  </si>
  <si>
    <t>QD-20_Dorn300</t>
  </si>
  <si>
    <t>QD-20_qBSM20</t>
  </si>
  <si>
    <t>QD-20_qHülse170</t>
  </si>
  <si>
    <t>QD-20_Dorn300_qHülse170</t>
  </si>
  <si>
    <t>SAP Produkt</t>
  </si>
  <si>
    <t>SAP Dorn</t>
  </si>
  <si>
    <t>SAP Hülse</t>
  </si>
  <si>
    <t>SAP BSM</t>
  </si>
  <si>
    <t>QD-20 pHülse170</t>
  </si>
  <si>
    <t xml:space="preserve">QD-20-22 qBSM20 </t>
  </si>
  <si>
    <t>qBSM 20</t>
  </si>
  <si>
    <t>qBSM 30</t>
  </si>
  <si>
    <t>qBSM 40</t>
  </si>
  <si>
    <t>qBSM 20+30</t>
  </si>
  <si>
    <t>qBSM 30+30</t>
  </si>
  <si>
    <t>qBSM 30+40</t>
  </si>
  <si>
    <t>qBSM 40+40</t>
  </si>
  <si>
    <t>pHülse</t>
  </si>
  <si>
    <t>sHülse</t>
  </si>
  <si>
    <t>qHülse</t>
  </si>
  <si>
    <t>VE</t>
  </si>
  <si>
    <t>195</t>
  </si>
  <si>
    <t>220</t>
  </si>
  <si>
    <t>260</t>
  </si>
  <si>
    <t>270</t>
  </si>
  <si>
    <t>L300.</t>
  </si>
  <si>
    <t>L350.</t>
  </si>
  <si>
    <t>L400.</t>
  </si>
  <si>
    <t>L470.</t>
  </si>
  <si>
    <t>L500.</t>
  </si>
  <si>
    <t>L0.</t>
  </si>
  <si>
    <t>170</t>
  </si>
  <si>
    <t>BSM</t>
  </si>
  <si>
    <t>BSM1.</t>
  </si>
  <si>
    <t>qBSM1.</t>
  </si>
  <si>
    <t>BSM2.</t>
  </si>
  <si>
    <t>qBSM2.</t>
  </si>
  <si>
    <t>BSM10.</t>
  </si>
  <si>
    <t>BSM20.</t>
  </si>
  <si>
    <r>
      <t xml:space="preserve">BSM </t>
    </r>
    <r>
      <rPr>
        <b/>
        <sz val="8"/>
        <color theme="1"/>
        <rFont val="Calibri"/>
        <family val="2"/>
        <scheme val="minor"/>
      </rPr>
      <t xml:space="preserve"> </t>
    </r>
    <r>
      <rPr>
        <sz val="8"/>
        <color theme="1"/>
        <rFont val="Calibri"/>
        <family val="2"/>
        <scheme val="minor"/>
      </rPr>
      <t>(2)</t>
    </r>
  </si>
  <si>
    <r>
      <rPr>
        <b/>
        <sz val="11"/>
        <color theme="1"/>
        <rFont val="Calibri"/>
        <family val="2"/>
        <scheme val="minor"/>
      </rPr>
      <t xml:space="preserve">H </t>
    </r>
    <r>
      <rPr>
        <sz val="8"/>
        <color theme="1"/>
        <rFont val="Calibri"/>
        <family val="2"/>
        <scheme val="minor"/>
      </rPr>
      <t>(4)</t>
    </r>
    <r>
      <rPr>
        <sz val="11"/>
        <color theme="1"/>
        <rFont val="Calibri"/>
        <family val="2"/>
        <charset val="238"/>
        <scheme val="minor"/>
      </rPr>
      <t xml:space="preserve">
</t>
    </r>
    <r>
      <rPr>
        <sz val="10"/>
        <color theme="1"/>
        <rFont val="Calibri"/>
        <family val="2"/>
        <scheme val="minor"/>
      </rPr>
      <t>[mm]</t>
    </r>
  </si>
  <si>
    <r>
      <t xml:space="preserve">C </t>
    </r>
    <r>
      <rPr>
        <sz val="8"/>
        <rFont val="Calibri"/>
        <family val="2"/>
        <scheme val="minor"/>
      </rPr>
      <t>(5)</t>
    </r>
  </si>
  <si>
    <t>Mat.
Hülse</t>
  </si>
  <si>
    <t>Länge
Hülse</t>
  </si>
  <si>
    <t>Mat.
Dorn</t>
  </si>
  <si>
    <t>Länge
Dorn</t>
  </si>
  <si>
    <t>MatDorn.</t>
  </si>
  <si>
    <t>LDorn.</t>
  </si>
  <si>
    <t xml:space="preserve">QD-20 fvz Dorn300 </t>
  </si>
  <si>
    <t xml:space="preserve">QD-20 fvz Dorn350 </t>
  </si>
  <si>
    <t xml:space="preserve">QD-20 fvz Dorn400 </t>
  </si>
  <si>
    <t xml:space="preserve">QD-20 fvz Dorn500 </t>
  </si>
  <si>
    <t xml:space="preserve">QD-22 fvz Dorn300 </t>
  </si>
  <si>
    <t xml:space="preserve">QD-22 fvz Dorn350 </t>
  </si>
  <si>
    <t xml:space="preserve">QD-22 fvz Dorn400 </t>
  </si>
  <si>
    <t xml:space="preserve">QD-22 fvz Dorn500 </t>
  </si>
  <si>
    <t xml:space="preserve">QD-30 fvz Dorn300 </t>
  </si>
  <si>
    <t xml:space="preserve">QD-30 fvz Dorn350 </t>
  </si>
  <si>
    <t xml:space="preserve">QD-30 fvz Dorn400 </t>
  </si>
  <si>
    <t xml:space="preserve">QD-30 fvz Dorn500 </t>
  </si>
  <si>
    <t xml:space="preserve">QD-35 fvz Dorn350 </t>
  </si>
  <si>
    <t xml:space="preserve">QD-35 fvz Dorn400 </t>
  </si>
  <si>
    <t xml:space="preserve">QD-35 fvz Dorn470 </t>
  </si>
  <si>
    <t>QD-43q</t>
  </si>
  <si>
    <t>QD-51q</t>
  </si>
  <si>
    <t>QD-20/300 fvz + pHülse</t>
  </si>
  <si>
    <t>QD-20/350 fvz + pHülse</t>
  </si>
  <si>
    <t>QD-20/400 fvz + pHülse</t>
  </si>
  <si>
    <t>QD-20/500 fvz + pHülse</t>
  </si>
  <si>
    <t>QD-22/300 fvz + pHülse</t>
  </si>
  <si>
    <t>QD-22/350 fvz + pHülse</t>
  </si>
  <si>
    <t>QD-22/400 fvz + pHülse</t>
  </si>
  <si>
    <t>QD-22/500 fvz + pHülse</t>
  </si>
  <si>
    <t>QD-30/300 fvz + pHülse</t>
  </si>
  <si>
    <t>QD-30/350 fvz + pHülse</t>
  </si>
  <si>
    <t>QD-30/400 fvz + pHülse</t>
  </si>
  <si>
    <t>QD-30/500 fvz + pHülse</t>
  </si>
  <si>
    <t>QD-35/350 fvz + pHülse</t>
  </si>
  <si>
    <t>QD-35/400 fvz + pHülse</t>
  </si>
  <si>
    <t>QD-35/470 fvz + pHülse</t>
  </si>
  <si>
    <t>QD-20 pHülse195</t>
  </si>
  <si>
    <t>QD-20 pHülse220</t>
  </si>
  <si>
    <t>QD-20 pHülse270</t>
  </si>
  <si>
    <t>QD-20 sHülse170</t>
  </si>
  <si>
    <t>QD-20 sHülse195</t>
  </si>
  <si>
    <t>QD-20 sHülse220</t>
  </si>
  <si>
    <t>QD-20 sHülse270</t>
  </si>
  <si>
    <t>QD-20 qHülse170</t>
  </si>
  <si>
    <t>QD-20 qHülse195</t>
  </si>
  <si>
    <t>QD-20 qHülse220</t>
  </si>
  <si>
    <t>QD-20 qHülse270</t>
  </si>
  <si>
    <t>QD-22 pHülse170</t>
  </si>
  <si>
    <t>QD-22 pHülse195</t>
  </si>
  <si>
    <t>QD-22 pHülse220</t>
  </si>
  <si>
    <t>QD-22 pHülse270</t>
  </si>
  <si>
    <t>QD-22 sHülse170</t>
  </si>
  <si>
    <t>QD-22 sHülse195</t>
  </si>
  <si>
    <t>QD-22 sHülse220</t>
  </si>
  <si>
    <t>QD-22 sHülse270</t>
  </si>
  <si>
    <t>QD-22 qHülse170</t>
  </si>
  <si>
    <t>QD-22 qHülse195</t>
  </si>
  <si>
    <t>QD-22 qHülse220</t>
  </si>
  <si>
    <t>QD-22 qHülse270</t>
  </si>
  <si>
    <t>QD-30 pHülse170</t>
  </si>
  <si>
    <t>QD-30 pHülse195</t>
  </si>
  <si>
    <t>QD-30 pHülse220</t>
  </si>
  <si>
    <t>QD-30 pHülse270</t>
  </si>
  <si>
    <t>QD-30 sHülse170</t>
  </si>
  <si>
    <t>QD-30 sHülse195</t>
  </si>
  <si>
    <t>QD-30 sHülse270</t>
  </si>
  <si>
    <t>QD-30 qHülse170</t>
  </si>
  <si>
    <t>QD-30 qHülse195</t>
  </si>
  <si>
    <t>QD-30 qHülse220</t>
  </si>
  <si>
    <t>QD-30 qHülse270</t>
  </si>
  <si>
    <t>QD-35 pHülse195</t>
  </si>
  <si>
    <t>QD-35 pHülse220</t>
  </si>
  <si>
    <t>QD-35 pHülse260</t>
  </si>
  <si>
    <t>QD-35 sHülse195</t>
  </si>
  <si>
    <t>QD-35 sHülse220</t>
  </si>
  <si>
    <t>QD-35 sHülse260</t>
  </si>
  <si>
    <t>QD-35 qHülse195</t>
  </si>
  <si>
    <t>QD-35 qHülse220</t>
  </si>
  <si>
    <t>QD-35 qHülse260</t>
  </si>
  <si>
    <t xml:space="preserve">QD-20-22 BSM20 </t>
  </si>
  <si>
    <t xml:space="preserve">QD-20-22 BSM30 </t>
  </si>
  <si>
    <t xml:space="preserve">QD-20-22 BSM40 </t>
  </si>
  <si>
    <t xml:space="preserve">QD-20-22 qBSM30 </t>
  </si>
  <si>
    <t xml:space="preserve">QD-20-22 qBSM40 </t>
  </si>
  <si>
    <t xml:space="preserve">QD-30 BSM20 </t>
  </si>
  <si>
    <t xml:space="preserve">QD-30 BSM30 </t>
  </si>
  <si>
    <t xml:space="preserve">QD-30 BSM40 </t>
  </si>
  <si>
    <t xml:space="preserve">QD-30 qBSM20 </t>
  </si>
  <si>
    <t xml:space="preserve">QD-30 qBSM30 </t>
  </si>
  <si>
    <t xml:space="preserve">QD-30 qBSM40 </t>
  </si>
  <si>
    <t xml:space="preserve">QD-35 BSM20 </t>
  </si>
  <si>
    <t xml:space="preserve">QD-35 BSM30 </t>
  </si>
  <si>
    <t xml:space="preserve">QD-35 BSM40 </t>
  </si>
  <si>
    <t xml:space="preserve">QD-35 qBSM20 </t>
  </si>
  <si>
    <t xml:space="preserve">QD-35 qBSM30 </t>
  </si>
  <si>
    <t xml:space="preserve">QD-35 qBSM40 </t>
  </si>
  <si>
    <t xml:space="preserve">QD-43 BSM20 </t>
  </si>
  <si>
    <t xml:space="preserve">QD-43 BSM30 </t>
  </si>
  <si>
    <t xml:space="preserve">QD-43 BSM40 </t>
  </si>
  <si>
    <t xml:space="preserve">QD-43 qBSM20 </t>
  </si>
  <si>
    <t xml:space="preserve">QD-43 qBSM30 </t>
  </si>
  <si>
    <t xml:space="preserve">QD-43 qBSM40 </t>
  </si>
  <si>
    <t xml:space="preserve">QD-51 BSM20 </t>
  </si>
  <si>
    <t xml:space="preserve">QD-51 BSM30 </t>
  </si>
  <si>
    <t xml:space="preserve">QD-51 BSM40 </t>
  </si>
  <si>
    <t xml:space="preserve">QD-51 qBSM20 </t>
  </si>
  <si>
    <t xml:space="preserve">QD-51 qBSM30 </t>
  </si>
  <si>
    <t xml:space="preserve">QD-51 qBSM40 </t>
  </si>
  <si>
    <t xml:space="preserve">QD-20 ve Dorn300 </t>
  </si>
  <si>
    <t xml:space="preserve">QD-20 ve Dorn350 </t>
  </si>
  <si>
    <t xml:space="preserve">QD-20 ve Dorn400 </t>
  </si>
  <si>
    <t xml:space="preserve">QD-20 ve Dorn500 </t>
  </si>
  <si>
    <t xml:space="preserve">QD-22 ve Dorn300 </t>
  </si>
  <si>
    <t xml:space="preserve">QD-22 ve Dorn350 </t>
  </si>
  <si>
    <t xml:space="preserve">QD-22 ve Dorn400 </t>
  </si>
  <si>
    <t xml:space="preserve">QD-22 ve Dorn500 </t>
  </si>
  <si>
    <t xml:space="preserve">QD-30 ve Dorn300 </t>
  </si>
  <si>
    <t xml:space="preserve">QD-30 ve Dorn350 </t>
  </si>
  <si>
    <t xml:space="preserve">QD-30 ve Dorn400 </t>
  </si>
  <si>
    <t xml:space="preserve">QD-30 ve Dorn500 </t>
  </si>
  <si>
    <t xml:space="preserve">QD-35 ve Dorn350 </t>
  </si>
  <si>
    <t xml:space="preserve">QD-35 ve Dorn400 </t>
  </si>
  <si>
    <t xml:space="preserve">QD-35 ve Dorn470 </t>
  </si>
  <si>
    <t>QD-22/300 ve + pHülse</t>
  </si>
  <si>
    <t>QD-20/300 ve + pHülse</t>
  </si>
  <si>
    <t>QD-20/350 ve + pHülse</t>
  </si>
  <si>
    <t>QD-20/400 ve + pHülse</t>
  </si>
  <si>
    <t>QD-20/500 ve + pHülse</t>
  </si>
  <si>
    <t>QD-20/300 ve + sHülse</t>
  </si>
  <si>
    <t>QD-20/350 ve + sHülse</t>
  </si>
  <si>
    <t>QD-20/400 ve + sHülse</t>
  </si>
  <si>
    <t>QD-20/500 ve + sHülse</t>
  </si>
  <si>
    <t>QD-20/300 ve + qHülse</t>
  </si>
  <si>
    <t>QD-20/350 ve + qHülse</t>
  </si>
  <si>
    <t>QD-20/400 ve + qHülse</t>
  </si>
  <si>
    <t>QD-20/500 ve + qHülse</t>
  </si>
  <si>
    <t>QD-22/350 ve + pHülse</t>
  </si>
  <si>
    <t>QD-22/400 ve + pHülse</t>
  </si>
  <si>
    <t>QD-22/500 ve + pHülse</t>
  </si>
  <si>
    <t>QD-22/300 ve + sHülse</t>
  </si>
  <si>
    <t>QD-22/350 ve + sHülse</t>
  </si>
  <si>
    <t>QD-22/400 ve + sHülse</t>
  </si>
  <si>
    <t>QD-22/500 ve + sHülse</t>
  </si>
  <si>
    <t>QD-22/300 ve + qHülse</t>
  </si>
  <si>
    <t>QD-22/350 ve + qHülse</t>
  </si>
  <si>
    <t>QD-22/400 ve + qHülse</t>
  </si>
  <si>
    <t>QD-22/500 ve + qHülse</t>
  </si>
  <si>
    <t>QD-30/300 ve + pHülse</t>
  </si>
  <si>
    <t>QD-30/350 ve + pHülse</t>
  </si>
  <si>
    <t>QD-30/400 ve + pHülse</t>
  </si>
  <si>
    <t>QD-30/500 ve + pHülse</t>
  </si>
  <si>
    <t>QD-30/300 ve + sHülse</t>
  </si>
  <si>
    <t>QD-30/350 ve + sHülse</t>
  </si>
  <si>
    <t>QD-30/400 ve + sHülse</t>
  </si>
  <si>
    <t>QD-30/500 ve + sHülse</t>
  </si>
  <si>
    <t>QD-30/300 ve + qHülse</t>
  </si>
  <si>
    <t>QD-30/350 ve + qHülse</t>
  </si>
  <si>
    <t>QD-30/400 ve + qHülse</t>
  </si>
  <si>
    <t>QD-30/500 ve + qHülse</t>
  </si>
  <si>
    <t>QD-35/350 ve + pHülse</t>
  </si>
  <si>
    <t>QD-35/400 ve + pHülse</t>
  </si>
  <si>
    <t>QD-35/470 ve + pHülse</t>
  </si>
  <si>
    <t>QD-35/350 ve + sHülse</t>
  </si>
  <si>
    <t>QD-35/400 ve + sHülse</t>
  </si>
  <si>
    <t>QD-35/470 ve + sHülse</t>
  </si>
  <si>
    <t>QD-35/350 ve + qHülse</t>
  </si>
  <si>
    <t>QD-35/400 ve + qHülse</t>
  </si>
  <si>
    <t>QD-35/470 ve + qHülse</t>
  </si>
  <si>
    <t>LDorn35.</t>
  </si>
  <si>
    <t>L035.</t>
  </si>
  <si>
    <t>Dorn
"X"</t>
  </si>
  <si>
    <t>Hülse
"X"</t>
  </si>
  <si>
    <t>x.</t>
  </si>
  <si>
    <t>Anz.
BSM</t>
  </si>
  <si>
    <t>Pro Dorn</t>
  </si>
  <si>
    <t>Σ</t>
  </si>
  <si>
    <t>Controllato:</t>
  </si>
  <si>
    <t>Data:</t>
  </si>
  <si>
    <t>Compilato:</t>
  </si>
  <si>
    <t>Progetto n°:</t>
  </si>
  <si>
    <r>
      <t>Lista n°*:</t>
    </r>
    <r>
      <rPr>
        <i/>
        <sz val="11"/>
        <color theme="1"/>
        <rFont val="Calibri"/>
        <family val="2"/>
        <scheme val="minor"/>
      </rPr>
      <t xml:space="preserve"> (*campo obbligatorio)</t>
    </r>
  </si>
  <si>
    <t>Data di consegna:</t>
  </si>
  <si>
    <t>Studio ingegneria*:</t>
  </si>
  <si>
    <t>Cantiere*:</t>
  </si>
  <si>
    <t>Nota:</t>
  </si>
  <si>
    <t>Indirizzo di consegna*:</t>
  </si>
  <si>
    <t>Impresa edile*:</t>
  </si>
  <si>
    <t>N° tel. cantiere*:</t>
  </si>
  <si>
    <t>Referente in cantiere*:</t>
  </si>
  <si>
    <t>Totale</t>
  </si>
  <si>
    <t>pz.</t>
  </si>
  <si>
    <t>CONNETTORI TONDI IN ACCIAIO</t>
  </si>
  <si>
    <r>
      <t xml:space="preserve">Qtà
</t>
    </r>
    <r>
      <rPr>
        <sz val="10"/>
        <color theme="1"/>
        <rFont val="Calibri"/>
        <family val="2"/>
        <scheme val="minor"/>
      </rPr>
      <t>[pz.]</t>
    </r>
  </si>
  <si>
    <t>Tipo</t>
  </si>
  <si>
    <t>Connettore</t>
  </si>
  <si>
    <t>Guaina</t>
  </si>
  <si>
    <t>Materiale</t>
  </si>
  <si>
    <r>
      <t xml:space="preserve">Lunghezza
</t>
    </r>
    <r>
      <rPr>
        <sz val="10"/>
        <color theme="1"/>
        <rFont val="Calibri"/>
        <family val="2"/>
        <scheme val="minor"/>
      </rPr>
      <t>[mm]</t>
    </r>
  </si>
  <si>
    <r>
      <t xml:space="preserve">Giunto
</t>
    </r>
    <r>
      <rPr>
        <sz val="10"/>
        <color theme="1"/>
        <rFont val="Calibri"/>
        <family val="2"/>
        <scheme val="minor"/>
      </rPr>
      <t>[mm]</t>
    </r>
  </si>
  <si>
    <t xml:space="preserve">Parte d'opera </t>
  </si>
  <si>
    <t>Ordine di compilazione</t>
  </si>
  <si>
    <t>CONNETTORI PER CARICHI PESANTI</t>
  </si>
  <si>
    <r>
      <t xml:space="preserve">Qtà
</t>
    </r>
    <r>
      <rPr>
        <sz val="11"/>
        <color theme="1"/>
        <rFont val="Calibri"/>
        <family val="2"/>
        <scheme val="minor"/>
      </rPr>
      <t>[pz.]</t>
    </r>
  </si>
  <si>
    <r>
      <rPr>
        <b/>
        <sz val="10"/>
        <color theme="1"/>
        <rFont val="Calibri"/>
        <family val="2"/>
        <scheme val="minor"/>
      </rPr>
      <t>Connettore</t>
    </r>
    <r>
      <rPr>
        <sz val="8"/>
        <color theme="1"/>
        <rFont val="Calibri"/>
        <family val="2"/>
        <scheme val="minor"/>
      </rPr>
      <t xml:space="preserve"> (1)</t>
    </r>
  </si>
  <si>
    <r>
      <rPr>
        <b/>
        <sz val="10"/>
        <color theme="1"/>
        <rFont val="Calibri"/>
        <family val="2"/>
        <scheme val="minor"/>
      </rPr>
      <t xml:space="preserve">Guaina </t>
    </r>
    <r>
      <rPr>
        <sz val="8"/>
        <color theme="1"/>
        <rFont val="Calibri"/>
        <family val="2"/>
        <scheme val="minor"/>
      </rPr>
      <t>(1)</t>
    </r>
  </si>
  <si>
    <r>
      <rPr>
        <b/>
        <sz val="10"/>
        <color theme="1"/>
        <rFont val="Calibri"/>
        <family val="2"/>
        <scheme val="minor"/>
      </rPr>
      <t>Connettore</t>
    </r>
    <r>
      <rPr>
        <sz val="10"/>
        <color theme="1"/>
        <rFont val="Calibri"/>
        <family val="2"/>
        <scheme val="minor"/>
      </rPr>
      <t xml:space="preserve"> </t>
    </r>
    <r>
      <rPr>
        <sz val="8"/>
        <color theme="1"/>
        <rFont val="Calibri"/>
        <family val="2"/>
        <scheme val="minor"/>
      </rPr>
      <t>(1)</t>
    </r>
  </si>
  <si>
    <r>
      <rPr>
        <b/>
        <sz val="10"/>
        <color theme="1"/>
        <rFont val="Calibri"/>
        <family val="2"/>
        <scheme val="minor"/>
      </rPr>
      <t>Guaina</t>
    </r>
    <r>
      <rPr>
        <b/>
        <sz val="11"/>
        <color theme="1"/>
        <rFont val="Calibri"/>
        <family val="2"/>
        <scheme val="minor"/>
      </rPr>
      <t xml:space="preserve"> </t>
    </r>
    <r>
      <rPr>
        <sz val="8"/>
        <color theme="1"/>
        <rFont val="Calibri"/>
        <family val="2"/>
        <scheme val="minor"/>
      </rPr>
      <t>(1)</t>
    </r>
  </si>
  <si>
    <r>
      <t xml:space="preserve">Gabbia staffe </t>
    </r>
    <r>
      <rPr>
        <sz val="8"/>
        <color theme="1"/>
        <rFont val="Calibri"/>
        <family val="2"/>
        <scheme val="minor"/>
      </rPr>
      <t>(3)</t>
    </r>
  </si>
  <si>
    <r>
      <t xml:space="preserve">Situazioni di montaggio
</t>
    </r>
    <r>
      <rPr>
        <sz val="11"/>
        <color theme="1"/>
        <rFont val="Calibri"/>
        <family val="2"/>
        <scheme val="minor"/>
      </rPr>
      <t>(Numero gabbie staffe)</t>
    </r>
  </si>
  <si>
    <t>(2 pz.)</t>
  </si>
  <si>
    <t>(0 pz.)</t>
  </si>
  <si>
    <t>per
Pos</t>
  </si>
  <si>
    <r>
      <t xml:space="preserve">Elemento
</t>
    </r>
    <r>
      <rPr>
        <b/>
        <sz val="11"/>
        <color theme="1"/>
        <rFont val="Calibri"/>
        <family val="2"/>
        <scheme val="minor"/>
      </rPr>
      <t>A/B</t>
    </r>
  </si>
  <si>
    <t>Solaio piano terra</t>
  </si>
  <si>
    <t>zinc</t>
  </si>
  <si>
    <t>Guaina p</t>
  </si>
  <si>
    <t>Guaina s</t>
  </si>
  <si>
    <t>Guaina q</t>
  </si>
  <si>
    <t>Non disponibile</t>
  </si>
  <si>
    <t>A scelta</t>
  </si>
  <si>
    <t>Parte d'opera*:</t>
  </si>
  <si>
    <t>Campo obbligatorio</t>
  </si>
  <si>
    <t>PER DOMANDE PIÙ RIVOLGERSI AI NOSTRI INGEGNERI.</t>
  </si>
  <si>
    <t>LEGENDA</t>
  </si>
  <si>
    <t>RUWA Drahtschweisswerk AG</t>
  </si>
  <si>
    <t>Burghof 100</t>
  </si>
  <si>
    <t>www.ruwa-ag.ch</t>
  </si>
  <si>
    <t>CH-3454 Sumiswald</t>
  </si>
  <si>
    <t>info@ruwa-ag.ch</t>
  </si>
  <si>
    <t>Tel. +41 34 432 35 35</t>
  </si>
  <si>
    <t>verkauf@ruwa-ag.ch</t>
  </si>
  <si>
    <t>Fax  +41 34 432 35 55</t>
  </si>
  <si>
    <t>technik@ruwa-ag.ch</t>
  </si>
  <si>
    <t>Progetto RUWA n°:</t>
  </si>
  <si>
    <t>ve 1.4362</t>
  </si>
  <si>
    <t>q1</t>
  </si>
  <si>
    <t>q2</t>
  </si>
  <si>
    <t>q3</t>
  </si>
  <si>
    <t>ESEMPI</t>
  </si>
  <si>
    <t>IT
01-2023</t>
  </si>
  <si>
    <r>
      <t xml:space="preserve">(1) </t>
    </r>
    <r>
      <rPr>
        <b/>
        <sz val="11"/>
        <rFont val="Calibri"/>
        <family val="2"/>
        <scheme val="minor"/>
      </rPr>
      <t>Apporre una crocetta in base al componente da consegnare "x".</t>
    </r>
    <r>
      <rPr>
        <sz val="11"/>
        <rFont val="Calibri"/>
        <family val="2"/>
        <scheme val="minor"/>
      </rPr>
      <t xml:space="preserve">
(2) Macicotto di pretezione antincendio
(3) Gabbia staffe</t>
    </r>
    <r>
      <rPr>
        <b/>
        <sz val="11"/>
        <rFont val="Calibri"/>
        <family val="2"/>
        <scheme val="minor"/>
      </rPr>
      <t xml:space="preserve"> -  La gabbie di staffe non sono fornite automaticamente;  solo se viene indicato il numero</t>
    </r>
    <r>
      <rPr>
        <sz val="11"/>
        <rFont val="Calibri"/>
        <family val="2"/>
        <scheme val="minor"/>
      </rPr>
      <t xml:space="preserve">
(4) </t>
    </r>
    <r>
      <rPr>
        <b/>
        <sz val="11"/>
        <rFont val="Calibri"/>
        <family val="2"/>
        <scheme val="minor"/>
      </rPr>
      <t>H = h - 2 x c</t>
    </r>
    <r>
      <rPr>
        <b/>
        <vertAlign val="subscript"/>
        <sz val="11"/>
        <rFont val="Calibri"/>
        <family val="2"/>
        <scheme val="minor"/>
      </rPr>
      <t>nom</t>
    </r>
    <r>
      <rPr>
        <sz val="11"/>
        <rFont val="Calibri"/>
        <family val="2"/>
        <scheme val="minor"/>
      </rPr>
      <t xml:space="preserve">  (</t>
    </r>
    <r>
      <rPr>
        <b/>
        <sz val="11"/>
        <rFont val="Calibri"/>
        <family val="2"/>
        <scheme val="minor"/>
      </rPr>
      <t xml:space="preserve">H </t>
    </r>
    <r>
      <rPr>
        <sz val="11"/>
        <rFont val="Calibri"/>
        <family val="2"/>
        <scheme val="minor"/>
      </rPr>
      <t xml:space="preserve">= altezza gabbia staffe / </t>
    </r>
    <r>
      <rPr>
        <b/>
        <sz val="11"/>
        <rFont val="Calibri"/>
        <family val="2"/>
        <scheme val="minor"/>
      </rPr>
      <t xml:space="preserve">h </t>
    </r>
    <r>
      <rPr>
        <sz val="11"/>
        <rFont val="Calibri"/>
        <family val="2"/>
        <scheme val="minor"/>
      </rPr>
      <t xml:space="preserve">= spessore soletta /
</t>
    </r>
    <r>
      <rPr>
        <b/>
        <sz val="11"/>
        <rFont val="Calibri"/>
        <family val="2"/>
        <scheme val="minor"/>
      </rPr>
      <t>c</t>
    </r>
    <r>
      <rPr>
        <b/>
        <vertAlign val="subscript"/>
        <sz val="11"/>
        <rFont val="Calibri"/>
        <family val="2"/>
        <scheme val="minor"/>
      </rPr>
      <t>nom</t>
    </r>
    <r>
      <rPr>
        <b/>
        <sz val="11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>= dimensione nominale in del copriferro)
(5) L'armatura di sospensione/supplementare dell'elemento "C" va misurata dall'ingegnere responsabile del progetto.</t>
    </r>
  </si>
  <si>
    <r>
      <t xml:space="preserve">Qtà </t>
    </r>
    <r>
      <rPr>
        <sz val="10"/>
        <color theme="1"/>
        <rFont val="Calibri"/>
        <family val="2"/>
        <scheme val="minor"/>
      </rPr>
      <t>[pz.]</t>
    </r>
  </si>
  <si>
    <t>per
giunto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</si>
</sst>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;;@"/>
  </numFmts>
  <fonts count="3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20"/>
      <color theme="1"/>
      <name val="DaxMedium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sz val="11"/>
      <color theme="1"/>
      <name val="Calibri"/>
      <family val="2"/>
    </font>
    <font>
      <b/>
      <vertAlign val="subscript"/>
      <sz val="11"/>
      <name val="Calibri"/>
      <family val="2"/>
      <scheme val="minor"/>
    </font>
    <font>
      <b/>
      <sz val="11"/>
      <color theme="4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C6EFCE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CD7BA"/>
        <bgColor indexed="64"/>
      </patternFill>
    </fill>
    <fill>
      <patternFill patternType="solid">
        <fgColor rgb="FFC4EBFA"/>
        <bgColor indexed="64"/>
      </patternFill>
    </fill>
  </fills>
  <borders count="7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medium">
        <color theme="0"/>
      </right>
      <top style="medium">
        <color theme="0"/>
      </top>
      <bottom/>
      <diagonal/>
    </border>
    <border>
      <left style="thick">
        <color theme="0"/>
      </left>
      <right/>
      <top style="thick">
        <color theme="0"/>
      </top>
      <bottom/>
      <diagonal/>
    </border>
    <border>
      <left/>
      <right/>
      <top style="thick">
        <color theme="0"/>
      </top>
      <bottom/>
      <diagonal/>
    </border>
    <border>
      <left/>
      <right style="thick">
        <color theme="0"/>
      </right>
      <top style="thick">
        <color theme="0"/>
      </top>
      <bottom/>
      <diagonal/>
    </border>
    <border>
      <left style="thick">
        <color theme="0"/>
      </left>
      <right/>
      <top/>
      <bottom/>
      <diagonal/>
    </border>
    <border>
      <left/>
      <right style="thick">
        <color theme="0"/>
      </right>
      <top/>
      <bottom/>
      <diagonal/>
    </border>
    <border>
      <left/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/>
      <top/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/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 style="medium">
        <color theme="0"/>
      </left>
      <right/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medium">
        <color theme="0"/>
      </right>
      <top/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/>
      <bottom style="medium">
        <color theme="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medium">
        <color theme="0"/>
      </top>
      <bottom/>
      <diagonal/>
    </border>
    <border>
      <left style="medium">
        <color theme="0"/>
      </left>
      <right/>
      <top style="medium">
        <color theme="0"/>
      </top>
      <bottom/>
      <diagonal/>
    </border>
    <border>
      <left/>
      <right/>
      <top/>
      <bottom style="thin">
        <color auto="1"/>
      </bottom>
      <diagonal/>
    </border>
    <border>
      <left style="hair">
        <color indexed="64"/>
      </left>
      <right/>
      <top style="hair">
        <color indexed="64"/>
      </top>
      <bottom style="dotted">
        <color theme="1" tint="0.499984740745262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tted">
        <color theme="1" tint="0.499984740745262"/>
      </bottom>
      <diagonal/>
    </border>
    <border>
      <left/>
      <right style="hair">
        <color indexed="64"/>
      </right>
      <top style="hair">
        <color indexed="64"/>
      </top>
      <bottom style="dotted">
        <color theme="1" tint="0.499984740745262"/>
      </bottom>
      <diagonal/>
    </border>
    <border>
      <left/>
      <right style="medium">
        <color theme="0"/>
      </right>
      <top/>
      <bottom style="thin">
        <color indexed="64"/>
      </bottom>
      <diagonal/>
    </border>
    <border>
      <left style="medium">
        <color theme="0"/>
      </left>
      <right style="medium">
        <color theme="0"/>
      </right>
      <top/>
      <bottom style="thin">
        <color indexed="64"/>
      </bottom>
      <diagonal/>
    </border>
    <border>
      <left style="medium">
        <color theme="0"/>
      </left>
      <right/>
      <top/>
      <bottom style="thin">
        <color indexed="64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thin">
        <color auto="1"/>
      </bottom>
      <diagonal/>
    </border>
    <border>
      <left style="medium">
        <color theme="0"/>
      </left>
      <right/>
      <top style="medium">
        <color theme="0"/>
      </top>
      <bottom style="thin">
        <color auto="1"/>
      </bottom>
      <diagonal/>
    </border>
    <border>
      <left style="hair">
        <color indexed="64"/>
      </left>
      <right/>
      <top style="thin">
        <color auto="1"/>
      </top>
      <bottom/>
      <diagonal/>
    </border>
    <border>
      <left/>
      <right style="hair">
        <color indexed="64"/>
      </right>
      <top style="thin">
        <color auto="1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auto="1"/>
      </top>
      <bottom style="dotted">
        <color theme="1" tint="0.499984740745262"/>
      </bottom>
      <diagonal/>
    </border>
    <border>
      <left/>
      <right style="hair">
        <color indexed="64"/>
      </right>
      <top style="thin">
        <color auto="1"/>
      </top>
      <bottom style="dotted">
        <color theme="1" tint="0.499984740745262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theme="0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dotted">
        <color theme="1" tint="0.499984740745262"/>
      </top>
      <bottom style="hair">
        <color indexed="64"/>
      </bottom>
      <diagonal/>
    </border>
    <border>
      <left/>
      <right style="hair">
        <color indexed="64"/>
      </right>
      <top style="dotted">
        <color theme="1" tint="0.499984740745262"/>
      </top>
      <bottom style="hair">
        <color indexed="64"/>
      </bottom>
      <diagonal/>
    </border>
    <border>
      <left style="hair">
        <color indexed="64"/>
      </left>
      <right/>
      <top style="dotted">
        <color theme="1" tint="0.499984740745262"/>
      </top>
      <bottom style="thin">
        <color indexed="64"/>
      </bottom>
      <diagonal/>
    </border>
    <border>
      <left/>
      <right style="hair">
        <color indexed="64"/>
      </right>
      <top style="dotted">
        <color theme="1" tint="0.499984740745262"/>
      </top>
      <bottom style="thin">
        <color indexed="64"/>
      </bottom>
      <diagonal/>
    </border>
    <border>
      <left style="hair">
        <color indexed="64"/>
      </left>
      <right/>
      <top style="dotted">
        <color theme="1" tint="0.499984740745262"/>
      </top>
      <bottom/>
      <diagonal/>
    </border>
    <border>
      <left/>
      <right style="hair">
        <color indexed="64"/>
      </right>
      <top style="dotted">
        <color theme="1" tint="0.499984740745262"/>
      </top>
      <bottom/>
      <diagonal/>
    </border>
    <border>
      <left style="hair">
        <color indexed="64"/>
      </left>
      <right/>
      <top/>
      <bottom style="dotted">
        <color theme="1" tint="0.499984740745262"/>
      </bottom>
      <diagonal/>
    </border>
    <border>
      <left/>
      <right style="hair">
        <color indexed="64"/>
      </right>
      <top/>
      <bottom style="dotted">
        <color theme="1" tint="0.499984740745262"/>
      </bottom>
      <diagonal/>
    </border>
    <border>
      <left style="hair">
        <color indexed="64"/>
      </left>
      <right style="hair">
        <color indexed="64"/>
      </right>
      <top/>
      <bottom style="dotted">
        <color theme="1" tint="0.499984740745262"/>
      </bottom>
      <diagonal/>
    </border>
  </borders>
  <cellStyleXfs count="33">
    <xf numFmtId="0" fontId="0" fillId="0" borderId="0"/>
    <xf numFmtId="0" fontId="14" fillId="2" borderId="0" applyNumberFormat="0" applyBorder="0" applyAlignment="0" applyProtection="0"/>
    <xf numFmtId="0" fontId="15" fillId="3" borderId="0" applyNumberFormat="0" applyBorder="0" applyAlignment="0" applyProtection="0"/>
    <xf numFmtId="0" fontId="16" fillId="4" borderId="0" applyNumberFormat="0" applyBorder="0" applyAlignment="0" applyProtection="0"/>
    <xf numFmtId="0" fontId="27" fillId="0" borderId="0"/>
    <xf numFmtId="0" fontId="10" fillId="0" borderId="0"/>
    <xf numFmtId="0" fontId="27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8" fillId="0" borderId="0" applyNumberForma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</cellStyleXfs>
  <cellXfs count="292">
    <xf numFmtId="0" fontId="0" fillId="0" borderId="0" xfId="0"/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center" vertical="center"/>
    </xf>
    <xf numFmtId="0" fontId="0" fillId="0" borderId="0" xfId="0" applyBorder="1" applyAlignment="1" applyProtection="1">
      <alignment vertical="center"/>
    </xf>
    <xf numFmtId="0" fontId="0" fillId="0" borderId="0" xfId="0" applyAlignment="1" applyProtection="1"/>
    <xf numFmtId="0" fontId="22" fillId="0" borderId="0" xfId="0" applyFont="1" applyBorder="1" applyAlignment="1" applyProtection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0" fontId="13" fillId="0" borderId="0" xfId="0" applyFont="1" applyFill="1" applyBorder="1" applyAlignment="1" applyProtection="1">
      <alignment vertical="center"/>
    </xf>
    <xf numFmtId="0" fontId="13" fillId="7" borderId="0" xfId="0" applyFont="1" applyFill="1" applyBorder="1" applyAlignment="1" applyProtection="1">
      <alignment vertical="center" wrapText="1"/>
    </xf>
    <xf numFmtId="0" fontId="0" fillId="7" borderId="0" xfId="0" applyFill="1" applyBorder="1" applyAlignment="1" applyProtection="1">
      <alignment vertical="center"/>
    </xf>
    <xf numFmtId="164" fontId="13" fillId="5" borderId="1" xfId="0" applyNumberFormat="1" applyFont="1" applyFill="1" applyBorder="1" applyAlignment="1" applyProtection="1"/>
    <xf numFmtId="0" fontId="0" fillId="0" borderId="0" xfId="0" applyAlignment="1" applyProtection="1">
      <alignment vertical="center"/>
    </xf>
    <xf numFmtId="0" fontId="0" fillId="0" borderId="3" xfId="0" applyBorder="1" applyAlignment="1" applyProtection="1">
      <alignment horizontal="center"/>
    </xf>
    <xf numFmtId="0" fontId="0" fillId="0" borderId="59" xfId="0" applyBorder="1" applyAlignment="1" applyProtection="1">
      <alignment horizontal="center"/>
    </xf>
    <xf numFmtId="0" fontId="0" fillId="0" borderId="0" xfId="0" applyAlignment="1">
      <alignment horizontal="center"/>
    </xf>
    <xf numFmtId="0" fontId="0" fillId="0" borderId="0" xfId="0" applyFill="1" applyProtection="1"/>
    <xf numFmtId="0" fontId="0" fillId="0" borderId="0" xfId="0" applyFill="1" applyBorder="1" applyProtection="1"/>
    <xf numFmtId="0" fontId="0" fillId="0" borderId="0" xfId="0" applyProtection="1"/>
    <xf numFmtId="0" fontId="0" fillId="0" borderId="0" xfId="0" applyBorder="1" applyProtection="1"/>
    <xf numFmtId="0" fontId="0" fillId="0" borderId="1" xfId="0" applyBorder="1" applyProtection="1"/>
    <xf numFmtId="0" fontId="13" fillId="0" borderId="0" xfId="0" applyFont="1" applyFill="1" applyBorder="1" applyAlignment="1" applyProtection="1">
      <alignment horizontal="center" vertical="center" wrapText="1"/>
    </xf>
    <xf numFmtId="0" fontId="11" fillId="0" borderId="0" xfId="0" applyFont="1" applyFill="1" applyBorder="1" applyAlignment="1" applyProtection="1">
      <alignment horizontal="center" vertical="center" wrapText="1"/>
    </xf>
    <xf numFmtId="0" fontId="19" fillId="0" borderId="0" xfId="1" applyFont="1" applyFill="1" applyBorder="1" applyAlignment="1" applyProtection="1">
      <alignment horizontal="center" vertical="center" wrapText="1"/>
    </xf>
    <xf numFmtId="0" fontId="24" fillId="0" borderId="0" xfId="1" applyFont="1" applyFill="1" applyBorder="1" applyAlignment="1" applyProtection="1">
      <alignment horizontal="center" vertical="center"/>
    </xf>
    <xf numFmtId="0" fontId="17" fillId="0" borderId="0" xfId="0" applyFont="1" applyFill="1" applyBorder="1" applyAlignment="1" applyProtection="1">
      <alignment horizontal="center" vertical="center" wrapText="1"/>
    </xf>
    <xf numFmtId="0" fontId="13" fillId="0" borderId="0" xfId="0" applyFont="1" applyFill="1" applyBorder="1" applyAlignment="1" applyProtection="1">
      <alignment horizontal="left"/>
    </xf>
    <xf numFmtId="0" fontId="0" fillId="0" borderId="61" xfId="0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/>
    </xf>
    <xf numFmtId="0" fontId="0" fillId="0" borderId="0" xfId="0" applyBorder="1" applyAlignment="1" applyProtection="1">
      <alignment horizontal="center" vertical="center"/>
    </xf>
    <xf numFmtId="0" fontId="22" fillId="0" borderId="0" xfId="0" applyFont="1" applyBorder="1" applyAlignment="1" applyProtection="1">
      <alignment horizontal="center" vertical="center"/>
    </xf>
    <xf numFmtId="0" fontId="13" fillId="0" borderId="0" xfId="0" applyFont="1" applyFill="1" applyBorder="1" applyAlignment="1" applyProtection="1">
      <alignment horizontal="left" vertical="center" indent="1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13" fillId="0" borderId="50" xfId="0" applyFont="1" applyBorder="1" applyAlignment="1" applyProtection="1">
      <alignment horizontal="center" vertical="center"/>
      <protection locked="0"/>
    </xf>
    <xf numFmtId="49" fontId="0" fillId="0" borderId="0" xfId="0" applyNumberFormat="1" applyAlignment="1">
      <alignment horizontal="center"/>
    </xf>
    <xf numFmtId="49" fontId="9" fillId="0" borderId="0" xfId="0" applyNumberFormat="1" applyFont="1" applyAlignment="1">
      <alignment horizontal="center"/>
    </xf>
    <xf numFmtId="0" fontId="0" fillId="0" borderId="34" xfId="0" applyBorder="1" applyAlignment="1" applyProtection="1"/>
    <xf numFmtId="0" fontId="0" fillId="0" borderId="0" xfId="0" applyFill="1" applyBorder="1" applyAlignment="1" applyProtection="1">
      <alignment vertical="center"/>
    </xf>
    <xf numFmtId="0" fontId="0" fillId="0" borderId="34" xfId="0" applyBorder="1" applyAlignment="1" applyProtection="1">
      <alignment vertical="center"/>
    </xf>
    <xf numFmtId="0" fontId="0" fillId="0" borderId="0" xfId="0" applyFill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center" vertical="center"/>
    </xf>
    <xf numFmtId="0" fontId="13" fillId="0" borderId="0" xfId="0" applyFont="1" applyFill="1" applyBorder="1" applyAlignment="1" applyProtection="1">
      <alignment horizontal="center" vertical="center"/>
    </xf>
    <xf numFmtId="0" fontId="0" fillId="0" borderId="50" xfId="0" applyBorder="1" applyAlignment="1" applyProtection="1">
      <alignment horizontal="center"/>
    </xf>
    <xf numFmtId="0" fontId="18" fillId="0" borderId="0" xfId="3" applyFont="1" applyFill="1" applyBorder="1" applyAlignment="1" applyProtection="1">
      <alignment vertical="center"/>
    </xf>
    <xf numFmtId="0" fontId="18" fillId="0" borderId="0" xfId="2" applyFont="1" applyFill="1" applyBorder="1" applyAlignment="1" applyProtection="1">
      <alignment vertical="center"/>
    </xf>
    <xf numFmtId="0" fontId="18" fillId="0" borderId="0" xfId="1" applyFont="1" applyFill="1" applyBorder="1" applyAlignment="1" applyProtection="1">
      <alignment vertical="center"/>
    </xf>
    <xf numFmtId="0" fontId="13" fillId="5" borderId="1" xfId="0" applyFont="1" applyFill="1" applyBorder="1" applyAlignment="1" applyProtection="1"/>
    <xf numFmtId="164" fontId="29" fillId="0" borderId="0" xfId="0" applyNumberFormat="1" applyFont="1" applyFill="1" applyBorder="1" applyAlignment="1" applyProtection="1"/>
    <xf numFmtId="164" fontId="31" fillId="5" borderId="1" xfId="0" applyNumberFormat="1" applyFont="1" applyFill="1" applyBorder="1" applyAlignment="1" applyProtection="1"/>
    <xf numFmtId="0" fontId="31" fillId="5" borderId="1" xfId="0" applyFont="1" applyFill="1" applyBorder="1" applyProtection="1"/>
    <xf numFmtId="164" fontId="31" fillId="5" borderId="1" xfId="0" applyNumberFormat="1" applyFont="1" applyFill="1" applyBorder="1" applyAlignment="1" applyProtection="1">
      <alignment horizontal="left" indent="1"/>
    </xf>
    <xf numFmtId="0" fontId="9" fillId="0" borderId="0" xfId="0" applyFont="1" applyFill="1" applyBorder="1" applyAlignment="1" applyProtection="1">
      <alignment vertical="top" wrapText="1"/>
    </xf>
    <xf numFmtId="0" fontId="13" fillId="0" borderId="1" xfId="0" applyFont="1" applyFill="1" applyBorder="1" applyAlignment="1" applyProtection="1">
      <alignment horizontal="left" vertical="center" indent="1"/>
    </xf>
    <xf numFmtId="0" fontId="13" fillId="0" borderId="1" xfId="0" applyFont="1" applyFill="1" applyBorder="1" applyAlignment="1" applyProtection="1">
      <alignment vertical="center"/>
    </xf>
    <xf numFmtId="0" fontId="12" fillId="0" borderId="0" xfId="0" applyFont="1" applyFill="1" applyBorder="1" applyAlignment="1" applyProtection="1">
      <alignment horizontal="right" vertical="top" wrapText="1" indent="1"/>
    </xf>
    <xf numFmtId="0" fontId="26" fillId="0" borderId="0" xfId="0" applyFont="1" applyFill="1" applyBorder="1" applyAlignment="1" applyProtection="1">
      <alignment horizontal="center"/>
    </xf>
    <xf numFmtId="164" fontId="29" fillId="0" borderId="0" xfId="0" applyNumberFormat="1" applyFont="1" applyFill="1" applyBorder="1" applyAlignment="1" applyProtection="1">
      <alignment horizontal="center"/>
    </xf>
    <xf numFmtId="0" fontId="0" fillId="0" borderId="0" xfId="0" applyFill="1" applyBorder="1" applyAlignment="1" applyProtection="1">
      <alignment horizontal="center"/>
    </xf>
    <xf numFmtId="14" fontId="9" fillId="6" borderId="17" xfId="0" applyNumberFormat="1" applyFont="1" applyFill="1" applyBorder="1" applyAlignment="1" applyProtection="1">
      <alignment vertical="center"/>
    </xf>
    <xf numFmtId="14" fontId="12" fillId="0" borderId="0" xfId="0" applyNumberFormat="1" applyFont="1" applyFill="1" applyBorder="1" applyAlignment="1" applyProtection="1">
      <alignment horizontal="left" vertical="center" indent="1"/>
    </xf>
    <xf numFmtId="0" fontId="12" fillId="0" borderId="0" xfId="0" applyFont="1" applyFill="1" applyBorder="1" applyAlignment="1" applyProtection="1">
      <alignment horizontal="left" vertical="top" wrapText="1" indent="1"/>
    </xf>
    <xf numFmtId="0" fontId="26" fillId="0" borderId="0" xfId="0" applyFont="1" applyFill="1" applyBorder="1" applyAlignment="1" applyProtection="1">
      <alignment horizontal="center" vertical="center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59" xfId="0" applyFont="1" applyBorder="1" applyAlignment="1" applyProtection="1">
      <alignment horizontal="center" vertical="center"/>
      <protection locked="0"/>
    </xf>
    <xf numFmtId="0" fontId="13" fillId="0" borderId="19" xfId="0" applyFont="1" applyBorder="1" applyAlignment="1" applyProtection="1">
      <alignment horizontal="left" vertical="top" indent="1"/>
    </xf>
    <xf numFmtId="0" fontId="32" fillId="0" borderId="0" xfId="0" applyFont="1"/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 wrapText="1"/>
    </xf>
    <xf numFmtId="0" fontId="13" fillId="6" borderId="0" xfId="0" applyFont="1" applyFill="1" applyAlignment="1">
      <alignment horizontal="center" vertical="center"/>
    </xf>
    <xf numFmtId="0" fontId="13" fillId="0" borderId="3" xfId="0" applyFont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 wrapText="1"/>
    </xf>
    <xf numFmtId="0" fontId="0" fillId="0" borderId="1" xfId="0" applyFill="1" applyBorder="1" applyProtection="1"/>
    <xf numFmtId="0" fontId="0" fillId="0" borderId="3" xfId="0" applyBorder="1" applyAlignment="1" applyProtection="1">
      <alignment horizontal="center" vertical="center"/>
    </xf>
    <xf numFmtId="0" fontId="0" fillId="0" borderId="59" xfId="0" applyBorder="1" applyAlignment="1" applyProtection="1">
      <alignment horizontal="center" vertical="center"/>
    </xf>
    <xf numFmtId="0" fontId="0" fillId="0" borderId="50" xfId="0" applyBorder="1" applyAlignment="1" applyProtection="1">
      <alignment horizontal="center" vertical="center"/>
    </xf>
    <xf numFmtId="0" fontId="0" fillId="5" borderId="1" xfId="0" applyFill="1" applyBorder="1" applyAlignment="1" applyProtection="1"/>
    <xf numFmtId="0" fontId="0" fillId="0" borderId="1" xfId="0" applyBorder="1" applyAlignment="1" applyProtection="1">
      <alignment horizontal="center" vertical="center"/>
    </xf>
    <xf numFmtId="0" fontId="0" fillId="5" borderId="59" xfId="0" applyFill="1" applyBorder="1" applyAlignment="1" applyProtection="1">
      <alignment horizontal="center" vertical="center" wrapText="1"/>
    </xf>
    <xf numFmtId="0" fontId="33" fillId="5" borderId="59" xfId="0" applyFont="1" applyFill="1" applyBorder="1" applyAlignment="1" applyProtection="1">
      <alignment horizontal="center" vertical="center"/>
    </xf>
    <xf numFmtId="0" fontId="0" fillId="5" borderId="34" xfId="0" applyFill="1" applyBorder="1" applyProtection="1"/>
    <xf numFmtId="164" fontId="4" fillId="5" borderId="1" xfId="0" applyNumberFormat="1" applyFont="1" applyFill="1" applyBorder="1" applyAlignment="1" applyProtection="1"/>
    <xf numFmtId="0" fontId="3" fillId="0" borderId="0" xfId="0" applyFont="1" applyAlignment="1" applyProtection="1">
      <alignment vertical="center" wrapText="1"/>
    </xf>
    <xf numFmtId="0" fontId="5" fillId="0" borderId="0" xfId="0" applyFont="1" applyAlignment="1" applyProtection="1">
      <alignment vertical="center" wrapText="1"/>
    </xf>
    <xf numFmtId="0" fontId="6" fillId="0" borderId="0" xfId="0" applyFont="1" applyFill="1" applyBorder="1" applyAlignment="1" applyProtection="1">
      <alignment wrapText="1"/>
    </xf>
    <xf numFmtId="0" fontId="13" fillId="0" borderId="1" xfId="0" applyFont="1" applyBorder="1" applyAlignment="1" applyProtection="1">
      <alignment vertical="center"/>
    </xf>
    <xf numFmtId="0" fontId="24" fillId="0" borderId="0" xfId="0" applyFont="1" applyFill="1" applyBorder="1" applyAlignment="1" applyProtection="1">
      <alignment vertical="top" wrapText="1"/>
    </xf>
    <xf numFmtId="0" fontId="13" fillId="0" borderId="0" xfId="0" applyFont="1" applyAlignment="1" applyProtection="1">
      <alignment horizontal="left" vertical="center" indent="1"/>
    </xf>
    <xf numFmtId="0" fontId="3" fillId="0" borderId="0" xfId="0" applyFont="1" applyAlignment="1" applyProtection="1">
      <alignment horizontal="left" vertical="center" indent="1"/>
    </xf>
    <xf numFmtId="0" fontId="0" fillId="0" borderId="23" xfId="0" applyBorder="1"/>
    <xf numFmtId="0" fontId="0" fillId="0" borderId="25" xfId="0" applyBorder="1"/>
    <xf numFmtId="0" fontId="0" fillId="0" borderId="24" xfId="0" applyBorder="1"/>
    <xf numFmtId="0" fontId="0" fillId="0" borderId="19" xfId="0" applyBorder="1"/>
    <xf numFmtId="0" fontId="0" fillId="0" borderId="7" xfId="0" applyBorder="1"/>
    <xf numFmtId="0" fontId="3" fillId="0" borderId="0" xfId="0" applyFont="1" applyAlignment="1">
      <alignment wrapText="1"/>
    </xf>
    <xf numFmtId="0" fontId="13" fillId="5" borderId="1" xfId="0" applyFont="1" applyFill="1" applyBorder="1"/>
    <xf numFmtId="164" fontId="31" fillId="0" borderId="0" xfId="0" applyNumberFormat="1" applyFont="1" applyFill="1" applyBorder="1" applyAlignment="1" applyProtection="1"/>
    <xf numFmtId="164" fontId="31" fillId="5" borderId="0" xfId="0" applyNumberFormat="1" applyFont="1" applyFill="1" applyBorder="1" applyAlignment="1" applyProtection="1"/>
    <xf numFmtId="0" fontId="0" fillId="0" borderId="61" xfId="0" applyBorder="1" applyAlignment="1" applyProtection="1">
      <alignment vertical="center"/>
    </xf>
    <xf numFmtId="0" fontId="31" fillId="5" borderId="0" xfId="0" applyFont="1" applyFill="1" applyBorder="1" applyProtection="1"/>
    <xf numFmtId="0" fontId="13" fillId="0" borderId="15" xfId="0" applyFont="1" applyFill="1" applyBorder="1" applyAlignment="1" applyProtection="1">
      <alignment horizontal="left" vertical="center" indent="1"/>
    </xf>
    <xf numFmtId="0" fontId="13" fillId="0" borderId="20" xfId="0" applyFont="1" applyFill="1" applyBorder="1" applyAlignment="1" applyProtection="1">
      <alignment horizontal="left" vertical="center" indent="1"/>
    </xf>
    <xf numFmtId="0" fontId="13" fillId="0" borderId="14" xfId="0" applyFont="1" applyFill="1" applyBorder="1" applyAlignment="1" applyProtection="1">
      <alignment horizontal="left" vertical="center" indent="1"/>
    </xf>
    <xf numFmtId="0" fontId="0" fillId="0" borderId="63" xfId="0" applyBorder="1" applyAlignment="1" applyProtection="1">
      <alignment horizontal="center" vertical="center"/>
      <protection locked="0"/>
    </xf>
    <xf numFmtId="0" fontId="0" fillId="0" borderId="64" xfId="0" applyBorder="1" applyAlignment="1" applyProtection="1">
      <alignment horizontal="center" vertical="center"/>
      <protection locked="0"/>
    </xf>
    <xf numFmtId="164" fontId="0" fillId="0" borderId="63" xfId="0" applyNumberFormat="1" applyBorder="1" applyAlignment="1" applyProtection="1">
      <alignment horizontal="center" vertical="center"/>
    </xf>
    <xf numFmtId="164" fontId="0" fillId="0" borderId="64" xfId="0" applyNumberFormat="1" applyBorder="1" applyAlignment="1" applyProtection="1">
      <alignment horizontal="center" vertical="center"/>
    </xf>
    <xf numFmtId="0" fontId="0" fillId="0" borderId="71" xfId="0" applyBorder="1" applyAlignment="1" applyProtection="1">
      <alignment horizontal="center" vertical="center"/>
      <protection locked="0"/>
    </xf>
    <xf numFmtId="164" fontId="0" fillId="0" borderId="71" xfId="0" applyNumberFormat="1" applyBorder="1" applyAlignment="1" applyProtection="1">
      <alignment horizontal="center" vertical="center"/>
    </xf>
    <xf numFmtId="0" fontId="13" fillId="5" borderId="30" xfId="0" applyFont="1" applyFill="1" applyBorder="1" applyAlignment="1" applyProtection="1">
      <alignment horizontal="center" vertical="center" wrapText="1"/>
    </xf>
    <xf numFmtId="0" fontId="13" fillId="5" borderId="33" xfId="0" applyFont="1" applyFill="1" applyBorder="1" applyAlignment="1" applyProtection="1">
      <alignment horizontal="center" vertical="center" wrapText="1"/>
    </xf>
    <xf numFmtId="0" fontId="13" fillId="5" borderId="32" xfId="0" applyFont="1" applyFill="1" applyBorder="1" applyAlignment="1" applyProtection="1">
      <alignment horizontal="center" vertical="center"/>
    </xf>
    <xf numFmtId="0" fontId="13" fillId="5" borderId="40" xfId="0" applyFont="1" applyFill="1" applyBorder="1" applyAlignment="1" applyProtection="1">
      <alignment horizontal="center" vertical="center"/>
    </xf>
    <xf numFmtId="0" fontId="13" fillId="5" borderId="34" xfId="0" applyFont="1" applyFill="1" applyBorder="1" applyAlignment="1" applyProtection="1">
      <alignment horizontal="center" vertical="center"/>
    </xf>
    <xf numFmtId="0" fontId="26" fillId="8" borderId="53" xfId="0" applyFont="1" applyFill="1" applyBorder="1" applyAlignment="1" applyProtection="1">
      <alignment horizontal="center" vertical="center"/>
    </xf>
    <xf numFmtId="0" fontId="26" fillId="8" borderId="54" xfId="0" applyFont="1" applyFill="1" applyBorder="1" applyAlignment="1" applyProtection="1">
      <alignment horizontal="center" vertical="center"/>
    </xf>
    <xf numFmtId="0" fontId="26" fillId="8" borderId="1" xfId="0" applyFont="1" applyFill="1" applyBorder="1" applyAlignment="1" applyProtection="1">
      <alignment horizontal="center" vertical="center"/>
    </xf>
    <xf numFmtId="0" fontId="26" fillId="8" borderId="55" xfId="0" applyFont="1" applyFill="1" applyBorder="1" applyAlignment="1" applyProtection="1">
      <alignment horizontal="center" vertical="center"/>
    </xf>
    <xf numFmtId="164" fontId="13" fillId="5" borderId="1" xfId="0" applyNumberFormat="1" applyFont="1" applyFill="1" applyBorder="1" applyAlignment="1" applyProtection="1">
      <alignment horizontal="center"/>
    </xf>
    <xf numFmtId="0" fontId="13" fillId="5" borderId="1" xfId="0" applyFont="1" applyFill="1" applyBorder="1" applyAlignment="1" applyProtection="1">
      <alignment horizontal="center"/>
    </xf>
    <xf numFmtId="0" fontId="0" fillId="0" borderId="4" xfId="0" applyBorder="1" applyAlignment="1" applyProtection="1">
      <alignment horizontal="center" vertical="center"/>
    </xf>
    <xf numFmtId="0" fontId="0" fillId="0" borderId="5" xfId="0" applyBorder="1" applyAlignment="1" applyProtection="1">
      <alignment horizontal="center" vertical="center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67" xfId="0" applyBorder="1" applyAlignment="1" applyProtection="1">
      <alignment horizontal="center" vertical="center"/>
      <protection locked="0"/>
    </xf>
    <xf numFmtId="0" fontId="0" fillId="0" borderId="68" xfId="0" applyBorder="1" applyAlignment="1" applyProtection="1">
      <alignment horizontal="center" vertical="center"/>
      <protection locked="0"/>
    </xf>
    <xf numFmtId="0" fontId="0" fillId="0" borderId="47" xfId="0" applyFill="1" applyBorder="1" applyAlignment="1" applyProtection="1">
      <alignment horizontal="center" vertical="center"/>
    </xf>
    <xf numFmtId="0" fontId="0" fillId="0" borderId="48" xfId="0" applyFill="1" applyBorder="1" applyAlignment="1" applyProtection="1">
      <alignment horizontal="center" vertical="center"/>
    </xf>
    <xf numFmtId="0" fontId="13" fillId="0" borderId="31" xfId="0" applyFont="1" applyBorder="1" applyAlignment="1" applyProtection="1">
      <alignment horizontal="center" vertical="center"/>
      <protection locked="0"/>
    </xf>
    <xf numFmtId="0" fontId="13" fillId="0" borderId="6" xfId="0" applyFont="1" applyBorder="1" applyAlignment="1" applyProtection="1">
      <alignment horizontal="center" vertical="center"/>
      <protection locked="0"/>
    </xf>
    <xf numFmtId="0" fontId="0" fillId="0" borderId="28" xfId="0" applyBorder="1" applyAlignment="1" applyProtection="1">
      <alignment horizontal="center" vertical="center"/>
      <protection locked="0"/>
    </xf>
    <xf numFmtId="0" fontId="0" fillId="0" borderId="29" xfId="0" applyBorder="1" applyAlignment="1" applyProtection="1">
      <alignment horizontal="center" vertical="center"/>
      <protection locked="0"/>
    </xf>
    <xf numFmtId="0" fontId="0" fillId="0" borderId="24" xfId="0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0" fontId="0" fillId="0" borderId="19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</xf>
    <xf numFmtId="0" fontId="29" fillId="0" borderId="28" xfId="0" applyFont="1" applyBorder="1" applyAlignment="1" applyProtection="1">
      <alignment horizontal="center" vertical="center"/>
    </xf>
    <xf numFmtId="0" fontId="0" fillId="0" borderId="18" xfId="0" applyBorder="1" applyAlignment="1" applyProtection="1">
      <alignment horizontal="center" vertical="center"/>
    </xf>
    <xf numFmtId="0" fontId="0" fillId="0" borderId="29" xfId="0" applyBorder="1" applyAlignment="1" applyProtection="1">
      <alignment horizontal="center" vertical="center"/>
    </xf>
    <xf numFmtId="0" fontId="0" fillId="0" borderId="24" xfId="0" applyBorder="1" applyAlignment="1" applyProtection="1">
      <alignment horizontal="center" vertical="center"/>
    </xf>
    <xf numFmtId="0" fontId="0" fillId="0" borderId="19" xfId="0" applyBorder="1" applyAlignment="1" applyProtection="1">
      <alignment horizontal="center" vertical="center"/>
    </xf>
    <xf numFmtId="0" fontId="0" fillId="0" borderId="7" xfId="0" applyBorder="1" applyAlignment="1" applyProtection="1">
      <alignment horizontal="center" vertical="center"/>
    </xf>
    <xf numFmtId="0" fontId="9" fillId="6" borderId="21" xfId="0" applyFont="1" applyFill="1" applyBorder="1" applyAlignment="1" applyProtection="1">
      <alignment horizontal="left" vertical="center" indent="1"/>
      <protection locked="0"/>
    </xf>
    <xf numFmtId="0" fontId="12" fillId="6" borderId="21" xfId="0" applyFont="1" applyFill="1" applyBorder="1" applyAlignment="1" applyProtection="1">
      <alignment horizontal="left" vertical="center" indent="1"/>
      <protection locked="0"/>
    </xf>
    <xf numFmtId="0" fontId="9" fillId="6" borderId="0" xfId="0" applyFont="1" applyFill="1" applyBorder="1" applyAlignment="1" applyProtection="1">
      <alignment horizontal="left" vertical="center" wrapText="1" indent="1"/>
      <protection locked="0"/>
    </xf>
    <xf numFmtId="0" fontId="12" fillId="6" borderId="0" xfId="0" applyFont="1" applyFill="1" applyBorder="1" applyAlignment="1" applyProtection="1">
      <alignment horizontal="left" vertical="center" wrapText="1" indent="1"/>
      <protection locked="0"/>
    </xf>
    <xf numFmtId="0" fontId="9" fillId="6" borderId="0" xfId="0" applyFont="1" applyFill="1" applyBorder="1" applyAlignment="1" applyProtection="1">
      <alignment horizontal="left" vertical="center" indent="1"/>
      <protection locked="0"/>
    </xf>
    <xf numFmtId="0" fontId="12" fillId="6" borderId="0" xfId="0" applyFont="1" applyFill="1" applyBorder="1" applyAlignment="1" applyProtection="1">
      <alignment horizontal="left" vertical="center" indent="1"/>
      <protection locked="0"/>
    </xf>
    <xf numFmtId="0" fontId="9" fillId="6" borderId="17" xfId="0" applyFont="1" applyFill="1" applyBorder="1" applyAlignment="1" applyProtection="1">
      <alignment horizontal="left" vertical="center" indent="1"/>
      <protection locked="0"/>
    </xf>
    <xf numFmtId="0" fontId="12" fillId="6" borderId="16" xfId="0" applyFont="1" applyFill="1" applyBorder="1" applyAlignment="1" applyProtection="1">
      <alignment horizontal="left" vertical="center" indent="1"/>
      <protection locked="0"/>
    </xf>
    <xf numFmtId="0" fontId="9" fillId="6" borderId="12" xfId="0" applyFont="1" applyFill="1" applyBorder="1" applyAlignment="1" applyProtection="1">
      <alignment horizontal="left" vertical="top" wrapText="1" indent="1"/>
      <protection locked="0"/>
    </xf>
    <xf numFmtId="0" fontId="12" fillId="6" borderId="0" xfId="0" applyFont="1" applyFill="1" applyBorder="1" applyAlignment="1" applyProtection="1">
      <alignment horizontal="left" vertical="top" wrapText="1" indent="1"/>
      <protection locked="0"/>
    </xf>
    <xf numFmtId="0" fontId="12" fillId="6" borderId="13" xfId="0" applyFont="1" applyFill="1" applyBorder="1" applyAlignment="1" applyProtection="1">
      <alignment horizontal="left" vertical="top" wrapText="1" indent="1"/>
      <protection locked="0"/>
    </xf>
    <xf numFmtId="0" fontId="12" fillId="6" borderId="12" xfId="0" applyFont="1" applyFill="1" applyBorder="1" applyAlignment="1" applyProtection="1">
      <alignment horizontal="left" vertical="top" wrapText="1" indent="1"/>
      <protection locked="0"/>
    </xf>
    <xf numFmtId="0" fontId="13" fillId="0" borderId="12" xfId="0" applyFont="1" applyFill="1" applyBorder="1" applyAlignment="1" applyProtection="1">
      <alignment horizontal="left" vertical="center" indent="1"/>
    </xf>
    <xf numFmtId="0" fontId="13" fillId="0" borderId="0" xfId="0" applyFont="1" applyFill="1" applyBorder="1" applyAlignment="1" applyProtection="1">
      <alignment horizontal="left" vertical="center" indent="1"/>
    </xf>
    <xf numFmtId="0" fontId="13" fillId="0" borderId="9" xfId="0" applyFont="1" applyFill="1" applyBorder="1" applyAlignment="1" applyProtection="1">
      <alignment horizontal="left" vertical="center" indent="1"/>
    </xf>
    <xf numFmtId="0" fontId="13" fillId="0" borderId="10" xfId="0" applyFont="1" applyFill="1" applyBorder="1" applyAlignment="1" applyProtection="1">
      <alignment horizontal="left" vertical="center" indent="1"/>
    </xf>
    <xf numFmtId="0" fontId="0" fillId="0" borderId="4" xfId="0" applyFill="1" applyBorder="1" applyAlignment="1" applyProtection="1">
      <alignment horizontal="center" vertical="center"/>
    </xf>
    <xf numFmtId="0" fontId="0" fillId="0" borderId="2" xfId="0" applyFill="1" applyBorder="1" applyAlignment="1" applyProtection="1">
      <alignment horizontal="center" vertical="center"/>
    </xf>
    <xf numFmtId="0" fontId="0" fillId="0" borderId="5" xfId="0" applyFill="1" applyBorder="1" applyAlignment="1" applyProtection="1">
      <alignment horizontal="center" vertical="center"/>
    </xf>
    <xf numFmtId="0" fontId="13" fillId="5" borderId="0" xfId="0" applyFont="1" applyFill="1" applyBorder="1" applyAlignment="1" applyProtection="1">
      <alignment horizontal="center" vertical="center" wrapText="1"/>
    </xf>
    <xf numFmtId="0" fontId="13" fillId="5" borderId="34" xfId="0" applyFont="1" applyFill="1" applyBorder="1" applyAlignment="1" applyProtection="1">
      <alignment horizontal="center" vertical="center" wrapText="1"/>
    </xf>
    <xf numFmtId="14" fontId="12" fillId="6" borderId="21" xfId="0" applyNumberFormat="1" applyFont="1" applyFill="1" applyBorder="1" applyAlignment="1" applyProtection="1">
      <alignment horizontal="left" vertical="center" indent="1"/>
      <protection locked="0"/>
    </xf>
    <xf numFmtId="0" fontId="0" fillId="0" borderId="50" xfId="0" applyBorder="1" applyAlignment="1" applyProtection="1">
      <alignment horizontal="center" vertical="center"/>
    </xf>
    <xf numFmtId="0" fontId="0" fillId="0" borderId="59" xfId="0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56" xfId="0" applyBorder="1" applyAlignment="1" applyProtection="1">
      <alignment horizontal="center" vertical="center"/>
      <protection locked="0"/>
    </xf>
    <xf numFmtId="0" fontId="0" fillId="0" borderId="58" xfId="0" applyBorder="1" applyAlignment="1" applyProtection="1">
      <alignment horizontal="center" vertical="center"/>
      <protection locked="0"/>
    </xf>
    <xf numFmtId="0" fontId="0" fillId="0" borderId="57" xfId="0" applyBorder="1" applyAlignment="1" applyProtection="1">
      <alignment horizontal="center" vertical="center"/>
      <protection locked="0"/>
    </xf>
    <xf numFmtId="0" fontId="0" fillId="0" borderId="56" xfId="0" applyBorder="1" applyAlignment="1" applyProtection="1">
      <alignment horizontal="center" vertical="center"/>
    </xf>
    <xf numFmtId="0" fontId="0" fillId="0" borderId="57" xfId="0" applyBorder="1" applyAlignment="1" applyProtection="1">
      <alignment horizontal="center" vertical="center"/>
    </xf>
    <xf numFmtId="0" fontId="0" fillId="0" borderId="65" xfId="0" applyBorder="1" applyAlignment="1" applyProtection="1">
      <alignment horizontal="center" vertical="center"/>
      <protection locked="0"/>
    </xf>
    <xf numFmtId="0" fontId="0" fillId="0" borderId="66" xfId="0" applyBorder="1" applyAlignment="1" applyProtection="1">
      <alignment horizontal="center" vertical="center"/>
      <protection locked="0"/>
    </xf>
    <xf numFmtId="0" fontId="0" fillId="0" borderId="0" xfId="0" applyAlignment="1">
      <alignment horizontal="center"/>
    </xf>
    <xf numFmtId="0" fontId="13" fillId="9" borderId="28" xfId="0" applyFont="1" applyFill="1" applyBorder="1" applyAlignment="1">
      <alignment horizontal="center" vertical="center" wrapText="1"/>
    </xf>
    <xf numFmtId="0" fontId="13" fillId="9" borderId="18" xfId="0" applyFont="1" applyFill="1" applyBorder="1" applyAlignment="1">
      <alignment horizontal="center" vertical="center" wrapText="1"/>
    </xf>
    <xf numFmtId="0" fontId="24" fillId="2" borderId="0" xfId="1" applyFont="1" applyBorder="1" applyAlignment="1" applyProtection="1">
      <alignment horizontal="center" vertical="center"/>
    </xf>
    <xf numFmtId="0" fontId="24" fillId="2" borderId="25" xfId="1" applyFont="1" applyBorder="1" applyAlignment="1" applyProtection="1">
      <alignment horizontal="center" vertical="center"/>
    </xf>
    <xf numFmtId="0" fontId="0" fillId="0" borderId="51" xfId="0" applyBorder="1" applyAlignment="1" applyProtection="1">
      <alignment horizontal="center" vertical="center"/>
      <protection locked="0"/>
    </xf>
    <xf numFmtId="0" fontId="0" fillId="0" borderId="52" xfId="0" applyBorder="1" applyAlignment="1" applyProtection="1">
      <alignment horizontal="center" vertical="center"/>
      <protection locked="0"/>
    </xf>
    <xf numFmtId="0" fontId="0" fillId="0" borderId="49" xfId="0" applyBorder="1" applyAlignment="1" applyProtection="1">
      <alignment horizontal="center" vertical="center"/>
      <protection locked="0"/>
    </xf>
    <xf numFmtId="0" fontId="0" fillId="0" borderId="51" xfId="0" applyBorder="1" applyAlignment="1" applyProtection="1">
      <alignment horizontal="center" vertical="center"/>
    </xf>
    <xf numFmtId="0" fontId="0" fillId="0" borderId="49" xfId="0" applyBorder="1" applyAlignment="1" applyProtection="1">
      <alignment horizontal="center" vertical="center"/>
    </xf>
    <xf numFmtId="0" fontId="0" fillId="0" borderId="59" xfId="0" applyBorder="1" applyAlignment="1" applyProtection="1">
      <alignment horizontal="center" vertical="center"/>
      <protection locked="0"/>
    </xf>
    <xf numFmtId="0" fontId="0" fillId="0" borderId="50" xfId="0" applyBorder="1" applyAlignment="1" applyProtection="1">
      <alignment horizontal="center" vertical="center"/>
      <protection locked="0"/>
    </xf>
    <xf numFmtId="0" fontId="13" fillId="5" borderId="32" xfId="0" applyFont="1" applyFill="1" applyBorder="1" applyAlignment="1" applyProtection="1">
      <alignment horizontal="center" vertical="center" wrapText="1"/>
    </xf>
    <xf numFmtId="0" fontId="13" fillId="5" borderId="40" xfId="0" applyFont="1" applyFill="1" applyBorder="1" applyAlignment="1" applyProtection="1">
      <alignment horizontal="center" vertical="center" wrapText="1"/>
    </xf>
    <xf numFmtId="0" fontId="0" fillId="0" borderId="23" xfId="0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25" xfId="0" applyBorder="1" applyAlignment="1" applyProtection="1">
      <alignment horizontal="center" vertical="center"/>
      <protection locked="0"/>
    </xf>
    <xf numFmtId="0" fontId="0" fillId="0" borderId="63" xfId="0" applyFill="1" applyBorder="1" applyAlignment="1" applyProtection="1">
      <alignment horizontal="center" vertical="center"/>
    </xf>
    <xf numFmtId="0" fontId="0" fillId="0" borderId="64" xfId="0" applyFill="1" applyBorder="1" applyAlignment="1" applyProtection="1">
      <alignment horizontal="center" vertical="center"/>
    </xf>
    <xf numFmtId="0" fontId="0" fillId="0" borderId="36" xfId="0" applyBorder="1" applyAlignment="1" applyProtection="1">
      <alignment horizontal="center" vertical="center"/>
    </xf>
    <xf numFmtId="164" fontId="0" fillId="0" borderId="36" xfId="0" applyNumberFormat="1" applyBorder="1" applyAlignment="1" applyProtection="1">
      <alignment horizontal="center" vertical="center"/>
    </xf>
    <xf numFmtId="0" fontId="0" fillId="0" borderId="63" xfId="0" applyBorder="1" applyAlignment="1" applyProtection="1">
      <alignment horizontal="center" vertical="center"/>
    </xf>
    <xf numFmtId="0" fontId="0" fillId="0" borderId="64" xfId="0" applyBorder="1" applyAlignment="1" applyProtection="1">
      <alignment horizontal="center" vertical="center"/>
    </xf>
    <xf numFmtId="0" fontId="0" fillId="0" borderId="28" xfId="0" applyFill="1" applyBorder="1" applyAlignment="1" applyProtection="1">
      <alignment horizontal="center" vertical="center"/>
    </xf>
    <xf numFmtId="0" fontId="0" fillId="0" borderId="29" xfId="0" applyFill="1" applyBorder="1" applyAlignment="1" applyProtection="1">
      <alignment horizontal="center" vertical="center"/>
    </xf>
    <xf numFmtId="0" fontId="0" fillId="0" borderId="24" xfId="0" applyFill="1" applyBorder="1" applyAlignment="1" applyProtection="1">
      <alignment horizontal="center" vertical="center"/>
    </xf>
    <xf numFmtId="0" fontId="0" fillId="0" borderId="7" xfId="0" applyFill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0" fontId="13" fillId="0" borderId="3" xfId="0" applyFont="1" applyBorder="1" applyAlignment="1" applyProtection="1">
      <alignment horizontal="center" vertical="center"/>
    </xf>
    <xf numFmtId="0" fontId="0" fillId="0" borderId="18" xfId="0" applyFill="1" applyBorder="1" applyAlignment="1" applyProtection="1">
      <alignment horizontal="center" vertical="center"/>
    </xf>
    <xf numFmtId="0" fontId="0" fillId="0" borderId="19" xfId="0" applyFill="1" applyBorder="1" applyAlignment="1" applyProtection="1">
      <alignment horizontal="center" vertical="center"/>
    </xf>
    <xf numFmtId="0" fontId="0" fillId="0" borderId="69" xfId="0" applyFill="1" applyBorder="1" applyAlignment="1" applyProtection="1">
      <alignment horizontal="center" vertical="center"/>
    </xf>
    <xf numFmtId="0" fontId="0" fillId="0" borderId="70" xfId="0" applyFill="1" applyBorder="1" applyAlignment="1" applyProtection="1">
      <alignment horizontal="center" vertical="center"/>
    </xf>
    <xf numFmtId="0" fontId="0" fillId="0" borderId="67" xfId="0" applyFill="1" applyBorder="1" applyAlignment="1" applyProtection="1">
      <alignment horizontal="center" vertical="center"/>
    </xf>
    <xf numFmtId="0" fontId="0" fillId="0" borderId="68" xfId="0" applyFill="1" applyBorder="1" applyAlignment="1" applyProtection="1">
      <alignment horizontal="center" vertical="center"/>
    </xf>
    <xf numFmtId="0" fontId="0" fillId="0" borderId="65" xfId="0" applyFill="1" applyBorder="1" applyAlignment="1" applyProtection="1">
      <alignment horizontal="center" vertical="center"/>
    </xf>
    <xf numFmtId="0" fontId="0" fillId="0" borderId="66" xfId="0" applyFill="1" applyBorder="1" applyAlignment="1" applyProtection="1">
      <alignment horizontal="center" vertical="center"/>
    </xf>
    <xf numFmtId="0" fontId="13" fillId="0" borderId="62" xfId="0" applyFont="1" applyBorder="1" applyAlignment="1" applyProtection="1">
      <alignment horizontal="center" vertical="center"/>
      <protection locked="0"/>
    </xf>
    <xf numFmtId="0" fontId="0" fillId="0" borderId="69" xfId="0" applyBorder="1" applyAlignment="1" applyProtection="1">
      <alignment horizontal="center" vertical="center"/>
      <protection locked="0"/>
    </xf>
    <xf numFmtId="0" fontId="0" fillId="0" borderId="70" xfId="0" applyBorder="1" applyAlignment="1" applyProtection="1">
      <alignment horizontal="center" vertical="center"/>
      <protection locked="0"/>
    </xf>
    <xf numFmtId="0" fontId="0" fillId="0" borderId="35" xfId="0" applyBorder="1" applyAlignment="1" applyProtection="1">
      <alignment horizontal="center" vertical="center"/>
      <protection locked="0"/>
    </xf>
    <xf numFmtId="0" fontId="0" fillId="0" borderId="37" xfId="0" applyBorder="1" applyAlignment="1" applyProtection="1">
      <alignment horizontal="center" vertical="center"/>
      <protection locked="0"/>
    </xf>
    <xf numFmtId="164" fontId="0" fillId="0" borderId="67" xfId="0" applyNumberFormat="1" applyBorder="1" applyAlignment="1" applyProtection="1">
      <alignment horizontal="center" vertical="center"/>
    </xf>
    <xf numFmtId="164" fontId="0" fillId="0" borderId="68" xfId="0" applyNumberFormat="1" applyBorder="1" applyAlignment="1" applyProtection="1">
      <alignment horizontal="center" vertical="center"/>
    </xf>
    <xf numFmtId="0" fontId="0" fillId="0" borderId="36" xfId="0" applyBorder="1" applyAlignment="1" applyProtection="1">
      <alignment horizontal="center" vertical="center"/>
      <protection locked="0"/>
    </xf>
    <xf numFmtId="0" fontId="22" fillId="0" borderId="0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 wrapText="1"/>
    </xf>
    <xf numFmtId="0" fontId="12" fillId="0" borderId="0" xfId="0" applyFont="1" applyBorder="1" applyAlignment="1" applyProtection="1">
      <alignment horizontal="center" vertical="center" wrapText="1"/>
    </xf>
    <xf numFmtId="0" fontId="13" fillId="0" borderId="50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11" xfId="0" applyFont="1" applyFill="1" applyBorder="1" applyAlignment="1" applyProtection="1">
      <alignment horizontal="left" vertical="center" indent="1"/>
    </xf>
    <xf numFmtId="0" fontId="13" fillId="0" borderId="13" xfId="0" applyFont="1" applyFill="1" applyBorder="1" applyAlignment="1" applyProtection="1">
      <alignment horizontal="left" vertical="center" indent="1"/>
    </xf>
    <xf numFmtId="0" fontId="8" fillId="5" borderId="22" xfId="0" applyFont="1" applyFill="1" applyBorder="1" applyAlignment="1" applyProtection="1">
      <alignment horizontal="center" vertical="center" wrapText="1"/>
    </xf>
    <xf numFmtId="0" fontId="17" fillId="5" borderId="0" xfId="0" applyFont="1" applyFill="1" applyBorder="1" applyAlignment="1" applyProtection="1">
      <alignment horizontal="center" vertical="center" wrapText="1"/>
    </xf>
    <xf numFmtId="0" fontId="17" fillId="5" borderId="40" xfId="0" applyFont="1" applyFill="1" applyBorder="1" applyAlignment="1" applyProtection="1">
      <alignment horizontal="center" vertical="center" wrapText="1"/>
    </xf>
    <xf numFmtId="0" fontId="17" fillId="5" borderId="34" xfId="0" applyFont="1" applyFill="1" applyBorder="1" applyAlignment="1" applyProtection="1">
      <alignment horizontal="center" vertical="center" wrapText="1"/>
    </xf>
    <xf numFmtId="0" fontId="13" fillId="5" borderId="41" xfId="0" applyFont="1" applyFill="1" applyBorder="1" applyAlignment="1" applyProtection="1">
      <alignment horizontal="center" vertical="center" wrapText="1"/>
    </xf>
    <xf numFmtId="0" fontId="13" fillId="5" borderId="26" xfId="0" applyFont="1" applyFill="1" applyBorder="1" applyAlignment="1" applyProtection="1">
      <alignment horizontal="center" vertical="center" wrapText="1"/>
    </xf>
    <xf numFmtId="0" fontId="13" fillId="5" borderId="27" xfId="0" applyFont="1" applyFill="1" applyBorder="1" applyAlignment="1" applyProtection="1">
      <alignment horizontal="center" vertical="center" wrapText="1"/>
    </xf>
    <xf numFmtId="0" fontId="13" fillId="5" borderId="38" xfId="0" applyFont="1" applyFill="1" applyBorder="1" applyAlignment="1" applyProtection="1">
      <alignment horizontal="center" vertical="center" wrapText="1"/>
    </xf>
    <xf numFmtId="0" fontId="13" fillId="5" borderId="39" xfId="0" applyFont="1" applyFill="1" applyBorder="1" applyAlignment="1" applyProtection="1">
      <alignment horizontal="center" vertical="center" wrapText="1"/>
    </xf>
    <xf numFmtId="0" fontId="13" fillId="5" borderId="22" xfId="0" applyFont="1" applyFill="1" applyBorder="1" applyAlignment="1" applyProtection="1">
      <alignment horizontal="center" vertical="center" wrapText="1"/>
    </xf>
    <xf numFmtId="0" fontId="0" fillId="0" borderId="35" xfId="0" applyFill="1" applyBorder="1" applyAlignment="1" applyProtection="1">
      <alignment horizontal="center" vertical="center"/>
    </xf>
    <xf numFmtId="0" fontId="0" fillId="0" borderId="37" xfId="0" applyFill="1" applyBorder="1" applyAlignment="1" applyProtection="1">
      <alignment horizontal="center" vertical="center"/>
    </xf>
    <xf numFmtId="0" fontId="13" fillId="5" borderId="26" xfId="0" applyFont="1" applyFill="1" applyBorder="1" applyAlignment="1" applyProtection="1">
      <alignment horizontal="center" vertical="center" textRotation="90" wrapText="1"/>
    </xf>
    <xf numFmtId="0" fontId="13" fillId="5" borderId="38" xfId="0" applyFont="1" applyFill="1" applyBorder="1" applyAlignment="1" applyProtection="1">
      <alignment horizontal="center" vertical="center" textRotation="90" wrapText="1"/>
    </xf>
    <xf numFmtId="0" fontId="13" fillId="5" borderId="22" xfId="0" applyFont="1" applyFill="1" applyBorder="1" applyAlignment="1" applyProtection="1">
      <alignment horizontal="center" vertical="center" textRotation="90" wrapText="1"/>
    </xf>
    <xf numFmtId="0" fontId="13" fillId="5" borderId="40" xfId="0" applyFont="1" applyFill="1" applyBorder="1" applyAlignment="1" applyProtection="1">
      <alignment horizontal="center" vertical="center" textRotation="90" wrapText="1"/>
    </xf>
    <xf numFmtId="0" fontId="0" fillId="0" borderId="43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44" xfId="0" applyBorder="1" applyAlignment="1" applyProtection="1">
      <alignment horizontal="center" vertical="center"/>
      <protection locked="0"/>
    </xf>
    <xf numFmtId="0" fontId="0" fillId="0" borderId="45" xfId="0" applyBorder="1" applyAlignment="1" applyProtection="1">
      <alignment horizontal="center" vertical="center"/>
      <protection locked="0"/>
    </xf>
    <xf numFmtId="0" fontId="0" fillId="0" borderId="34" xfId="0" applyBorder="1" applyAlignment="1" applyProtection="1">
      <alignment horizontal="center" vertical="center"/>
      <protection locked="0"/>
    </xf>
    <xf numFmtId="0" fontId="0" fillId="0" borderId="46" xfId="0" applyBorder="1" applyAlignment="1" applyProtection="1">
      <alignment horizontal="center" vertical="center"/>
      <protection locked="0"/>
    </xf>
    <xf numFmtId="0" fontId="13" fillId="5" borderId="60" xfId="0" applyFont="1" applyFill="1" applyBorder="1" applyAlignment="1" applyProtection="1">
      <alignment horizontal="center" vertical="center" wrapText="1"/>
    </xf>
    <xf numFmtId="0" fontId="21" fillId="5" borderId="0" xfId="0" applyFont="1" applyFill="1" applyBorder="1" applyAlignment="1" applyProtection="1">
      <alignment horizontal="center" vertical="center" wrapText="1"/>
    </xf>
    <xf numFmtId="0" fontId="21" fillId="5" borderId="26" xfId="0" applyFont="1" applyFill="1" applyBorder="1" applyAlignment="1" applyProtection="1">
      <alignment horizontal="center" vertical="center" wrapText="1"/>
    </xf>
    <xf numFmtId="0" fontId="21" fillId="5" borderId="34" xfId="0" applyFont="1" applyFill="1" applyBorder="1" applyAlignment="1" applyProtection="1">
      <alignment horizontal="center" vertical="center" wrapText="1"/>
    </xf>
    <xf numFmtId="0" fontId="21" fillId="5" borderId="38" xfId="0" applyFont="1" applyFill="1" applyBorder="1" applyAlignment="1" applyProtection="1">
      <alignment horizontal="center" vertical="center" wrapText="1"/>
    </xf>
    <xf numFmtId="0" fontId="26" fillId="8" borderId="53" xfId="0" applyFont="1" applyFill="1" applyBorder="1" applyAlignment="1" applyProtection="1">
      <alignment horizontal="center"/>
    </xf>
    <xf numFmtId="0" fontId="26" fillId="8" borderId="54" xfId="0" applyFont="1" applyFill="1" applyBorder="1" applyAlignment="1" applyProtection="1">
      <alignment horizontal="center"/>
    </xf>
    <xf numFmtId="0" fontId="26" fillId="8" borderId="55" xfId="0" applyFont="1" applyFill="1" applyBorder="1" applyAlignment="1" applyProtection="1">
      <alignment horizontal="center"/>
    </xf>
    <xf numFmtId="0" fontId="13" fillId="5" borderId="8" xfId="0" applyFont="1" applyFill="1" applyBorder="1" applyAlignment="1" applyProtection="1">
      <alignment horizontal="center" vertical="center" wrapText="1"/>
    </xf>
    <xf numFmtId="0" fontId="13" fillId="9" borderId="23" xfId="0" applyFont="1" applyFill="1" applyBorder="1" applyAlignment="1">
      <alignment horizontal="center" vertical="center" wrapText="1"/>
    </xf>
    <xf numFmtId="0" fontId="13" fillId="9" borderId="0" xfId="0" applyFont="1" applyFill="1" applyAlignment="1">
      <alignment horizontal="center" vertical="center" wrapText="1"/>
    </xf>
    <xf numFmtId="0" fontId="3" fillId="10" borderId="0" xfId="0" applyFont="1" applyFill="1" applyAlignment="1">
      <alignment horizontal="center" vertical="center" wrapText="1"/>
    </xf>
    <xf numFmtId="0" fontId="3" fillId="10" borderId="25" xfId="0" applyFont="1" applyFill="1" applyBorder="1" applyAlignment="1">
      <alignment horizontal="center" vertical="center" wrapText="1"/>
    </xf>
    <xf numFmtId="0" fontId="3" fillId="9" borderId="23" xfId="0" applyFont="1" applyFill="1" applyBorder="1" applyAlignment="1">
      <alignment horizontal="center" vertical="center"/>
    </xf>
    <xf numFmtId="0" fontId="3" fillId="9" borderId="0" xfId="0" applyFont="1" applyFill="1" applyAlignment="1">
      <alignment horizontal="center" vertical="center"/>
    </xf>
    <xf numFmtId="0" fontId="13" fillId="10" borderId="0" xfId="0" applyFont="1" applyFill="1" applyAlignment="1">
      <alignment horizontal="center" vertical="center" wrapText="1"/>
    </xf>
    <xf numFmtId="0" fontId="13" fillId="10" borderId="25" xfId="0" applyFont="1" applyFill="1" applyBorder="1" applyAlignment="1">
      <alignment horizontal="center" vertical="center" wrapText="1"/>
    </xf>
    <xf numFmtId="0" fontId="19" fillId="2" borderId="18" xfId="1" applyFont="1" applyBorder="1" applyAlignment="1" applyProtection="1">
      <alignment horizontal="center" vertical="center" wrapText="1"/>
    </xf>
    <xf numFmtId="0" fontId="19" fillId="2" borderId="29" xfId="1" applyFont="1" applyBorder="1" applyAlignment="1" applyProtection="1">
      <alignment horizontal="center" vertical="center" wrapText="1"/>
    </xf>
    <xf numFmtId="0" fontId="13" fillId="5" borderId="3" xfId="0" applyFont="1" applyFill="1" applyBorder="1" applyAlignment="1" applyProtection="1">
      <alignment horizontal="center" vertical="center" wrapText="1"/>
    </xf>
    <xf numFmtId="0" fontId="0" fillId="0" borderId="6" xfId="0" applyBorder="1" applyAlignment="1" applyProtection="1">
      <alignment horizontal="center" vertical="center"/>
    </xf>
    <xf numFmtId="0" fontId="0" fillId="0" borderId="31" xfId="0" applyBorder="1" applyAlignment="1" applyProtection="1">
      <alignment horizontal="center" vertical="center"/>
    </xf>
    <xf numFmtId="0" fontId="18" fillId="2" borderId="4" xfId="1" applyFont="1" applyBorder="1" applyAlignment="1" applyProtection="1">
      <alignment horizontal="left" vertical="center" indent="1"/>
    </xf>
    <xf numFmtId="0" fontId="18" fillId="2" borderId="2" xfId="1" applyFont="1" applyBorder="1" applyAlignment="1" applyProtection="1">
      <alignment horizontal="left" vertical="center" indent="1"/>
    </xf>
    <xf numFmtId="0" fontId="18" fillId="2" borderId="5" xfId="1" applyFont="1" applyBorder="1" applyAlignment="1" applyProtection="1">
      <alignment horizontal="left" vertical="center" indent="1"/>
    </xf>
    <xf numFmtId="0" fontId="13" fillId="5" borderId="42" xfId="0" applyFont="1" applyFill="1" applyBorder="1" applyAlignment="1" applyProtection="1">
      <alignment horizontal="center" vertical="center" wrapText="1"/>
    </xf>
    <xf numFmtId="0" fontId="18" fillId="3" borderId="4" xfId="2" applyFont="1" applyBorder="1" applyAlignment="1" applyProtection="1">
      <alignment horizontal="left" vertical="center" indent="1"/>
    </xf>
    <xf numFmtId="0" fontId="18" fillId="3" borderId="2" xfId="2" applyFont="1" applyBorder="1" applyAlignment="1" applyProtection="1">
      <alignment horizontal="left" vertical="center" indent="1"/>
    </xf>
    <xf numFmtId="0" fontId="18" fillId="3" borderId="5" xfId="2" applyFont="1" applyBorder="1" applyAlignment="1" applyProtection="1">
      <alignment horizontal="left" vertical="center" indent="1"/>
    </xf>
    <xf numFmtId="0" fontId="18" fillId="4" borderId="4" xfId="3" applyFont="1" applyBorder="1" applyAlignment="1" applyProtection="1">
      <alignment horizontal="left" vertical="center" indent="1"/>
    </xf>
    <xf numFmtId="0" fontId="18" fillId="4" borderId="2" xfId="3" applyFont="1" applyBorder="1" applyAlignment="1" applyProtection="1">
      <alignment horizontal="left" vertical="center" indent="1"/>
    </xf>
    <xf numFmtId="0" fontId="18" fillId="4" borderId="5" xfId="3" applyFont="1" applyBorder="1" applyAlignment="1" applyProtection="1">
      <alignment horizontal="left" vertical="center" indent="1"/>
    </xf>
    <xf numFmtId="0" fontId="13" fillId="0" borderId="0" xfId="0" applyFont="1" applyBorder="1" applyAlignment="1" applyProtection="1">
      <alignment horizontal="left" vertical="center" indent="1"/>
    </xf>
    <xf numFmtId="0" fontId="24" fillId="0" borderId="0" xfId="0" applyFont="1" applyFill="1" applyBorder="1" applyAlignment="1" applyProtection="1">
      <alignment horizontal="left" vertical="top" wrapText="1" indent="1"/>
    </xf>
    <xf numFmtId="164" fontId="0" fillId="0" borderId="65" xfId="0" applyNumberFormat="1" applyBorder="1" applyAlignment="1" applyProtection="1">
      <alignment horizontal="center" vertical="center"/>
    </xf>
    <xf numFmtId="164" fontId="0" fillId="0" borderId="66" xfId="0" applyNumberFormat="1" applyBorder="1" applyAlignment="1" applyProtection="1">
      <alignment horizontal="center" vertical="center"/>
    </xf>
    <xf numFmtId="0" fontId="0" fillId="0" borderId="23" xfId="0" applyBorder="1" applyAlignment="1">
      <alignment horizontal="center"/>
    </xf>
    <xf numFmtId="0" fontId="0" fillId="0" borderId="35" xfId="0" applyBorder="1" applyAlignment="1" applyProtection="1">
      <alignment horizontal="center" vertical="center"/>
    </xf>
    <xf numFmtId="0" fontId="0" fillId="0" borderId="37" xfId="0" applyBorder="1" applyAlignment="1" applyProtection="1">
      <alignment horizontal="center" vertical="center"/>
    </xf>
    <xf numFmtId="0" fontId="35" fillId="0" borderId="0" xfId="0" applyFont="1" applyFill="1" applyBorder="1" applyAlignment="1" applyProtection="1">
      <alignment horizontal="center" vertical="center"/>
    </xf>
  </cellXfs>
  <cellStyles count="33">
    <cellStyle name="Gut" xfId="3" builtinId="26"/>
    <cellStyle name="Hyperlink 2" xfId="19" xr:uid="{00000000-0005-0000-0000-000001000000}"/>
    <cellStyle name="Neutral" xfId="2" builtinId="28"/>
    <cellStyle name="Normál 2" xfId="9" xr:uid="{00000000-0005-0000-0000-000003000000}"/>
    <cellStyle name="Normál 2 2" xfId="11" xr:uid="{00000000-0005-0000-0000-000004000000}"/>
    <cellStyle name="Normál 2 2 2" xfId="16" xr:uid="{00000000-0005-0000-0000-000005000000}"/>
    <cellStyle name="Normál 2 2 2 2" xfId="29" xr:uid="{00000000-0005-0000-0000-000006000000}"/>
    <cellStyle name="Normál 2 2 3" xfId="24" xr:uid="{00000000-0005-0000-0000-000007000000}"/>
    <cellStyle name="Normál 2 3" xfId="14" xr:uid="{00000000-0005-0000-0000-000008000000}"/>
    <cellStyle name="Normál 2 3 2" xfId="27" xr:uid="{00000000-0005-0000-0000-000009000000}"/>
    <cellStyle name="Normál 2 4" xfId="22" xr:uid="{00000000-0005-0000-0000-00000A000000}"/>
    <cellStyle name="Normál 3" xfId="10" xr:uid="{00000000-0005-0000-0000-00000B000000}"/>
    <cellStyle name="Normál 3 2" xfId="12" xr:uid="{00000000-0005-0000-0000-00000C000000}"/>
    <cellStyle name="Normál 3 2 2" xfId="17" xr:uid="{00000000-0005-0000-0000-00000D000000}"/>
    <cellStyle name="Normál 3 2 2 2" xfId="30" xr:uid="{00000000-0005-0000-0000-00000E000000}"/>
    <cellStyle name="Normál 3 2 3" xfId="25" xr:uid="{00000000-0005-0000-0000-00000F000000}"/>
    <cellStyle name="Normál 3 3" xfId="15" xr:uid="{00000000-0005-0000-0000-000010000000}"/>
    <cellStyle name="Normál 3 3 2" xfId="28" xr:uid="{00000000-0005-0000-0000-000011000000}"/>
    <cellStyle name="Normál 3 4" xfId="23" xr:uid="{00000000-0005-0000-0000-000012000000}"/>
    <cellStyle name="Schlecht" xfId="1" builtinId="27"/>
    <cellStyle name="Standard" xfId="0" builtinId="0"/>
    <cellStyle name="Standard 2" xfId="4" xr:uid="{00000000-0005-0000-0000-000015000000}"/>
    <cellStyle name="Standard 2 2" xfId="18" xr:uid="{00000000-0005-0000-0000-000016000000}"/>
    <cellStyle name="Standard 2 2 2" xfId="31" xr:uid="{00000000-0005-0000-0000-000017000000}"/>
    <cellStyle name="Standard 2 3" xfId="13" xr:uid="{00000000-0005-0000-0000-000018000000}"/>
    <cellStyle name="Standard 2 3 2" xfId="26" xr:uid="{00000000-0005-0000-0000-000019000000}"/>
    <cellStyle name="Standard 3" xfId="6" xr:uid="{00000000-0005-0000-0000-00001A000000}"/>
    <cellStyle name="Standard 3 2" xfId="20" xr:uid="{00000000-0005-0000-0000-00001B000000}"/>
    <cellStyle name="Standard 3 2 2" xfId="32" xr:uid="{00000000-0005-0000-0000-00001C000000}"/>
    <cellStyle name="Standard 4" xfId="5" xr:uid="{00000000-0005-0000-0000-00001D000000}"/>
    <cellStyle name="Standard 4 2" xfId="7" xr:uid="{00000000-0005-0000-0000-00001E000000}"/>
    <cellStyle name="Standard 4 3" xfId="8" xr:uid="{00000000-0005-0000-0000-00001F000000}"/>
    <cellStyle name="Standard 4 4" xfId="21" xr:uid="{00000000-0005-0000-0000-000020000000}"/>
  </cellStyles>
  <dxfs count="125"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ill>
        <patternFill>
          <bgColor theme="9"/>
        </patternFill>
      </fill>
    </dxf>
    <dxf>
      <fill>
        <patternFill>
          <bgColor rgb="FFFFC7CE"/>
        </patternFill>
      </fill>
    </dxf>
    <dxf>
      <fill>
        <patternFill>
          <bgColor theme="9"/>
        </patternFill>
      </fill>
    </dxf>
    <dxf>
      <fill>
        <patternFill>
          <bgColor rgb="FFFFC7CE"/>
        </patternFill>
      </fill>
    </dxf>
    <dxf>
      <fill>
        <patternFill>
          <bgColor theme="9"/>
        </patternFill>
      </fill>
    </dxf>
    <dxf>
      <fill>
        <patternFill>
          <bgColor rgb="FFC6EFCE"/>
        </patternFill>
      </fill>
    </dxf>
    <dxf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rgb="FFC6EFCE"/>
        </patternFill>
      </fill>
    </dxf>
    <dxf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rgb="FFC6EFCE"/>
        </patternFill>
      </fill>
    </dxf>
    <dxf>
      <fill>
        <patternFill>
          <bgColor rgb="FFFFEB9C"/>
        </patternFill>
      </fill>
    </dxf>
    <dxf>
      <fill>
        <patternFill>
          <bgColor rgb="FFFFEB9C"/>
        </patternFill>
      </fill>
    </dxf>
    <dxf>
      <fill>
        <patternFill>
          <bgColor rgb="FFFFEB9C"/>
        </patternFill>
      </fill>
    </dxf>
    <dxf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rgb="FFFFEB9C"/>
        </patternFill>
      </fill>
    </dxf>
    <dxf>
      <fill>
        <patternFill>
          <bgColor rgb="FFFFC7CE"/>
        </patternFill>
      </fill>
    </dxf>
    <dxf>
      <fill>
        <patternFill>
          <bgColor rgb="FFFFEB9C"/>
        </patternFill>
      </fill>
    </dxf>
    <dxf>
      <fill>
        <patternFill>
          <bgColor rgb="FFFFEB9C"/>
        </patternFill>
      </fill>
    </dxf>
    <dxf>
      <fill>
        <patternFill>
          <bgColor rgb="FFFFC7CE"/>
        </patternFill>
      </fill>
    </dxf>
    <dxf>
      <fill>
        <patternFill>
          <bgColor rgb="FFFFEB9C"/>
        </patternFill>
      </fill>
    </dxf>
    <dxf>
      <fill>
        <patternFill>
          <bgColor rgb="FFFFC7CE"/>
        </patternFill>
      </fill>
    </dxf>
    <dxf>
      <fill>
        <patternFill>
          <bgColor rgb="FFC6EFCE"/>
        </patternFill>
      </fill>
    </dxf>
    <dxf>
      <fill>
        <patternFill>
          <bgColor rgb="FFC6EFCE"/>
        </patternFill>
      </fill>
    </dxf>
    <dxf>
      <fill>
        <patternFill>
          <bgColor rgb="FFFFEB9C"/>
        </patternFill>
      </fill>
    </dxf>
    <dxf>
      <fill>
        <patternFill>
          <bgColor rgb="FFFFC7CE"/>
        </patternFill>
      </fill>
    </dxf>
    <dxf>
      <fill>
        <patternFill>
          <bgColor rgb="FFFFEB9C"/>
        </patternFill>
      </fill>
    </dxf>
    <dxf>
      <fill>
        <patternFill>
          <bgColor rgb="FFFFC7CE"/>
        </patternFill>
      </fill>
    </dxf>
    <dxf>
      <fill>
        <patternFill>
          <bgColor rgb="FFFFEB9C"/>
        </patternFill>
      </fill>
    </dxf>
    <dxf>
      <fill>
        <patternFill>
          <bgColor rgb="FFFFC7CE"/>
        </patternFill>
      </fill>
    </dxf>
    <dxf>
      <fill>
        <patternFill>
          <bgColor rgb="FFFFEB9C"/>
        </patternFill>
      </fill>
    </dxf>
    <dxf>
      <fill>
        <patternFill>
          <bgColor rgb="FFFFC7CE"/>
        </patternFill>
      </fill>
    </dxf>
    <dxf>
      <fill>
        <patternFill>
          <bgColor rgb="FFFFEB9C"/>
        </patternFill>
      </fill>
    </dxf>
    <dxf>
      <fill>
        <patternFill>
          <bgColor rgb="FFFFC7CE"/>
        </patternFill>
      </fill>
    </dxf>
    <dxf>
      <fill>
        <patternFill>
          <bgColor rgb="FFFFEB9C"/>
        </patternFill>
      </fill>
    </dxf>
    <dxf>
      <fill>
        <patternFill>
          <bgColor rgb="FFFFC7CE"/>
        </patternFill>
      </fill>
    </dxf>
    <dxf>
      <fill>
        <patternFill>
          <bgColor rgb="FFFFEB9C"/>
        </patternFill>
      </fill>
    </dxf>
    <dxf>
      <fill>
        <patternFill>
          <bgColor rgb="FFFFC7CE"/>
        </patternFill>
      </fill>
    </dxf>
    <dxf>
      <fill>
        <patternFill>
          <bgColor rgb="FFFFEB9C"/>
        </patternFill>
      </fill>
    </dxf>
    <dxf>
      <fill>
        <patternFill>
          <bgColor rgb="FFFFC7CE"/>
        </patternFill>
      </fill>
    </dxf>
    <dxf>
      <fill>
        <patternFill>
          <bgColor rgb="FFFFEB9C"/>
        </patternFill>
      </fill>
    </dxf>
    <dxf>
      <fill>
        <patternFill>
          <bgColor rgb="FFFFC7CE"/>
        </patternFill>
      </fill>
    </dxf>
    <dxf>
      <fill>
        <patternFill>
          <bgColor rgb="FFFFEB9C"/>
        </patternFill>
      </fill>
    </dxf>
    <dxf>
      <fill>
        <patternFill>
          <bgColor rgb="FFFFC7CE"/>
        </patternFill>
      </fill>
    </dxf>
    <dxf>
      <fill>
        <patternFill>
          <bgColor rgb="FFFFEB9C"/>
        </patternFill>
      </fill>
    </dxf>
    <dxf>
      <fill>
        <patternFill>
          <bgColor rgb="FFFFC7CE"/>
        </patternFill>
      </fill>
    </dxf>
    <dxf>
      <fill>
        <patternFill>
          <bgColor rgb="FFFFEB9C"/>
        </patternFill>
      </fill>
    </dxf>
    <dxf>
      <fill>
        <patternFill>
          <bgColor rgb="FFFFC7CE"/>
        </patternFill>
      </fill>
    </dxf>
    <dxf>
      <fill>
        <patternFill>
          <bgColor rgb="FFC6EFCE"/>
        </patternFill>
      </fill>
    </dxf>
    <dxf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rgb="FFFFEB9C"/>
        </patternFill>
      </fill>
    </dxf>
    <dxf>
      <fill>
        <patternFill>
          <bgColor rgb="FFFFC7CE"/>
        </patternFill>
      </fill>
    </dxf>
    <dxf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rgb="FFC6EFCE"/>
        </patternFill>
      </fill>
    </dxf>
    <dxf>
      <fill>
        <patternFill>
          <bgColor rgb="FFC6EFCE"/>
        </patternFill>
      </fill>
    </dxf>
    <dxf>
      <fill>
        <patternFill>
          <bgColor rgb="FFC6EFCE"/>
        </patternFill>
      </fill>
    </dxf>
    <dxf>
      <fill>
        <patternFill>
          <bgColor rgb="FFC6EF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99"/>
      <color rgb="FFFFCCCC"/>
      <color rgb="FFC6EFCE"/>
      <color rgb="FFFFEFCE"/>
      <color rgb="FFFFEB9C"/>
      <color rgb="FFFFC7CE"/>
      <color rgb="FF000000"/>
      <color rgb="FFF85662"/>
      <color rgb="FFACEEFE"/>
      <color rgb="FF82E6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61912</xdr:colOff>
      <xdr:row>39</xdr:row>
      <xdr:rowOff>176212</xdr:rowOff>
    </xdr:from>
    <xdr:to>
      <xdr:col>30</xdr:col>
      <xdr:colOff>47625</xdr:colOff>
      <xdr:row>41</xdr:row>
      <xdr:rowOff>9525</xdr:rowOff>
    </xdr:to>
    <xdr:sp macro="" textlink="">
      <xdr:nvSpPr>
        <xdr:cNvPr id="6" name="Szövegdoboz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5738812" y="8967787"/>
          <a:ext cx="223838" cy="214313"/>
        </a:xfrm>
        <a:prstGeom prst="rect">
          <a:avLst/>
        </a:prstGeom>
        <a:noFill/>
        <a:ln w="9525" cmpd="sng">
          <a:noFill/>
        </a:ln>
        <a:scene3d>
          <a:camera prst="orthographicFront">
            <a:rot lat="0" lon="0" rev="5400000"/>
          </a:camera>
          <a:lightRig rig="threePt" dir="t"/>
        </a:scene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de-CH" sz="1100"/>
        </a:p>
      </xdr:txBody>
    </xdr:sp>
    <xdr:clientData/>
  </xdr:twoCellAnchor>
  <xdr:twoCellAnchor>
    <xdr:from>
      <xdr:col>29</xdr:col>
      <xdr:colOff>66675</xdr:colOff>
      <xdr:row>33</xdr:row>
      <xdr:rowOff>47625</xdr:rowOff>
    </xdr:from>
    <xdr:to>
      <xdr:col>30</xdr:col>
      <xdr:colOff>61913</xdr:colOff>
      <xdr:row>34</xdr:row>
      <xdr:rowOff>71438</xdr:rowOff>
    </xdr:to>
    <xdr:sp macro="" textlink="">
      <xdr:nvSpPr>
        <xdr:cNvPr id="8" name="Szövegdoboz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5743575" y="7696200"/>
          <a:ext cx="233363" cy="214313"/>
        </a:xfrm>
        <a:prstGeom prst="rect">
          <a:avLst/>
        </a:prstGeom>
        <a:noFill/>
        <a:ln w="9525" cmpd="sng">
          <a:noFill/>
        </a:ln>
        <a:scene3d>
          <a:camera prst="orthographicFront">
            <a:rot lat="0" lon="0" rev="5400000"/>
          </a:camera>
          <a:lightRig rig="threePt" dir="t"/>
        </a:scene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de-CH" sz="1100"/>
        </a:p>
      </xdr:txBody>
    </xdr:sp>
    <xdr:clientData/>
  </xdr:twoCellAnchor>
  <xdr:twoCellAnchor>
    <xdr:from>
      <xdr:col>13</xdr:col>
      <xdr:colOff>50725</xdr:colOff>
      <xdr:row>24</xdr:row>
      <xdr:rowOff>107156</xdr:rowOff>
    </xdr:from>
    <xdr:to>
      <xdr:col>14</xdr:col>
      <xdr:colOff>52694</xdr:colOff>
      <xdr:row>24</xdr:row>
      <xdr:rowOff>107156</xdr:rowOff>
    </xdr:to>
    <xdr:cxnSp macro="">
      <xdr:nvCxnSpPr>
        <xdr:cNvPr id="5" name="Gerade Verbindung mit Pfeil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>
          <a:off x="2361573" y="6136895"/>
          <a:ext cx="250447" cy="0"/>
        </a:xfrm>
        <a:prstGeom prst="straightConnector1">
          <a:avLst/>
        </a:prstGeom>
        <a:ln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166687</xdr:colOff>
      <xdr:row>42</xdr:row>
      <xdr:rowOff>107156</xdr:rowOff>
    </xdr:from>
    <xdr:to>
      <xdr:col>14</xdr:col>
      <xdr:colOff>168656</xdr:colOff>
      <xdr:row>42</xdr:row>
      <xdr:rowOff>107156</xdr:rowOff>
    </xdr:to>
    <xdr:cxnSp macro="">
      <xdr:nvCxnSpPr>
        <xdr:cNvPr id="19" name="Gerade Verbindung mit Pfeil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CxnSpPr/>
      </xdr:nvCxnSpPr>
      <xdr:spPr>
        <a:xfrm>
          <a:off x="2477535" y="9880634"/>
          <a:ext cx="250447" cy="0"/>
        </a:xfrm>
        <a:prstGeom prst="straightConnector1">
          <a:avLst/>
        </a:prstGeom>
        <a:ln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0</xdr:row>
      <xdr:rowOff>0</xdr:rowOff>
    </xdr:from>
    <xdr:to>
      <xdr:col>37</xdr:col>
      <xdr:colOff>247649</xdr:colOff>
      <xdr:row>1</xdr:row>
      <xdr:rowOff>0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FEF5FE7-45B0-41C3-ABD3-E538CBF54533}"/>
            </a:ext>
          </a:extLst>
        </xdr:cNvPr>
        <xdr:cNvSpPr txBox="1"/>
      </xdr:nvSpPr>
      <xdr:spPr>
        <a:xfrm>
          <a:off x="0" y="0"/>
          <a:ext cx="7648574" cy="695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de-CH" sz="2400" b="1">
              <a:latin typeface="+mn-lt"/>
            </a:rPr>
            <a:t>Modulo d'ordine </a:t>
          </a:r>
          <a:r>
            <a:rPr lang="de-CH" sz="2400" b="1">
              <a:solidFill>
                <a:schemeClr val="accent1"/>
              </a:solidFill>
              <a:latin typeface="+mn-lt"/>
            </a:rPr>
            <a:t>ebea QD Connettori a taglio</a:t>
          </a:r>
        </a:p>
      </xdr:txBody>
    </xdr:sp>
    <xdr:clientData/>
  </xdr:twoCellAnchor>
  <xdr:twoCellAnchor editAs="oneCell">
    <xdr:from>
      <xdr:col>0</xdr:col>
      <xdr:colOff>104775</xdr:colOff>
      <xdr:row>52</xdr:row>
      <xdr:rowOff>28575</xdr:rowOff>
    </xdr:from>
    <xdr:to>
      <xdr:col>13</xdr:col>
      <xdr:colOff>153750</xdr:colOff>
      <xdr:row>53</xdr:row>
      <xdr:rowOff>159975</xdr:rowOff>
    </xdr:to>
    <xdr:pic>
      <xdr:nvPicPr>
        <xdr:cNvPr id="13" name="Grafik 12">
          <a:extLst>
            <a:ext uri="{FF2B5EF4-FFF2-40B4-BE49-F238E27FC236}">
              <a16:creationId xmlns:a16="http://schemas.microsoft.com/office/drawing/2014/main" id="{B4D95B43-1286-4C04-8BAE-2BC29CD75A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11458575"/>
          <a:ext cx="2344500" cy="360000"/>
        </a:xfrm>
        <a:prstGeom prst="rect">
          <a:avLst/>
        </a:prstGeom>
      </xdr:spPr>
    </xdr:pic>
    <xdr:clientData/>
  </xdr:twoCellAnchor>
  <xdr:twoCellAnchor>
    <xdr:from>
      <xdr:col>28</xdr:col>
      <xdr:colOff>104775</xdr:colOff>
      <xdr:row>32</xdr:row>
      <xdr:rowOff>66675</xdr:rowOff>
    </xdr:from>
    <xdr:to>
      <xdr:col>35</xdr:col>
      <xdr:colOff>103891</xdr:colOff>
      <xdr:row>41</xdr:row>
      <xdr:rowOff>176663</xdr:rowOff>
    </xdr:to>
    <xdr:grpSp>
      <xdr:nvGrpSpPr>
        <xdr:cNvPr id="12" name="Gruppieren 11">
          <a:extLst>
            <a:ext uri="{FF2B5EF4-FFF2-40B4-BE49-F238E27FC236}">
              <a16:creationId xmlns:a16="http://schemas.microsoft.com/office/drawing/2014/main" id="{BD9DDED7-147C-49C3-B689-07A0FBC7C9B7}"/>
            </a:ext>
          </a:extLst>
        </xdr:cNvPr>
        <xdr:cNvGrpSpPr/>
      </xdr:nvGrpSpPr>
      <xdr:grpSpPr>
        <a:xfrm>
          <a:off x="5543550" y="7905750"/>
          <a:ext cx="1665991" cy="1824488"/>
          <a:chOff x="5553355" y="7789253"/>
          <a:chExt cx="1665991" cy="1824488"/>
        </a:xfrm>
      </xdr:grpSpPr>
      <xdr:pic>
        <xdr:nvPicPr>
          <xdr:cNvPr id="14" name="Grafik 13">
            <a:extLst>
              <a:ext uri="{FF2B5EF4-FFF2-40B4-BE49-F238E27FC236}">
                <a16:creationId xmlns:a16="http://schemas.microsoft.com/office/drawing/2014/main" id="{C5F28290-4890-4A21-B765-FD8F684FBEAF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7409" t="26834" r="30679" b="29398"/>
          <a:stretch/>
        </xdr:blipFill>
        <xdr:spPr>
          <a:xfrm>
            <a:off x="5588244" y="8888387"/>
            <a:ext cx="1217001" cy="725354"/>
          </a:xfrm>
          <a:prstGeom prst="rect">
            <a:avLst/>
          </a:prstGeom>
        </xdr:spPr>
      </xdr:pic>
      <xdr:pic>
        <xdr:nvPicPr>
          <xdr:cNvPr id="15" name="Grafik 14">
            <a:extLst>
              <a:ext uri="{FF2B5EF4-FFF2-40B4-BE49-F238E27FC236}">
                <a16:creationId xmlns:a16="http://schemas.microsoft.com/office/drawing/2014/main" id="{3775066D-1A19-47F5-8B0F-135807BCBCF0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7938" t="32266" r="8189" b="34829"/>
          <a:stretch/>
        </xdr:blipFill>
        <xdr:spPr>
          <a:xfrm>
            <a:off x="5553355" y="7789253"/>
            <a:ext cx="1665991" cy="546513"/>
          </a:xfrm>
          <a:prstGeom prst="rect">
            <a:avLst/>
          </a:prstGeom>
        </xdr:spPr>
      </xdr:pic>
      <xdr:sp macro="" textlink="">
        <xdr:nvSpPr>
          <xdr:cNvPr id="16" name="Szövegdoboz 5">
            <a:extLst>
              <a:ext uri="{FF2B5EF4-FFF2-40B4-BE49-F238E27FC236}">
                <a16:creationId xmlns:a16="http://schemas.microsoft.com/office/drawing/2014/main" id="{8C473F90-A08D-49D7-A481-0BEAB3560A7C}"/>
              </a:ext>
            </a:extLst>
          </xdr:cNvPr>
          <xdr:cNvSpPr txBox="1"/>
        </xdr:nvSpPr>
        <xdr:spPr>
          <a:xfrm>
            <a:off x="5738812" y="9175871"/>
            <a:ext cx="223838" cy="214313"/>
          </a:xfrm>
          <a:prstGeom prst="rect">
            <a:avLst/>
          </a:prstGeom>
          <a:noFill/>
          <a:ln w="9525" cmpd="sng">
            <a:noFill/>
          </a:ln>
          <a:scene3d>
            <a:camera prst="orthographicFront">
              <a:rot lat="0" lon="0" rev="5400000"/>
            </a:camera>
            <a:lightRig rig="threePt" dir="t"/>
          </a:scene3d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hu-HU" sz="1100"/>
              <a:t>H</a:t>
            </a:r>
            <a:endParaRPr lang="de-CH" sz="1100"/>
          </a:p>
        </xdr:txBody>
      </xdr:sp>
      <xdr:sp macro="" textlink="">
        <xdr:nvSpPr>
          <xdr:cNvPr id="17" name="Szövegdoboz 7">
            <a:extLst>
              <a:ext uri="{FF2B5EF4-FFF2-40B4-BE49-F238E27FC236}">
                <a16:creationId xmlns:a16="http://schemas.microsoft.com/office/drawing/2014/main" id="{01928B2A-4502-4D1B-BB33-18D666105929}"/>
              </a:ext>
            </a:extLst>
          </xdr:cNvPr>
          <xdr:cNvSpPr txBox="1"/>
        </xdr:nvSpPr>
        <xdr:spPr>
          <a:xfrm>
            <a:off x="5743575" y="7962900"/>
            <a:ext cx="233363" cy="214313"/>
          </a:xfrm>
          <a:prstGeom prst="rect">
            <a:avLst/>
          </a:prstGeom>
          <a:noFill/>
          <a:ln w="9525" cmpd="sng">
            <a:noFill/>
          </a:ln>
          <a:scene3d>
            <a:camera prst="orthographicFront">
              <a:rot lat="0" lon="0" rev="5400000"/>
            </a:camera>
            <a:lightRig rig="threePt" dir="t"/>
          </a:scene3d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hu-HU" sz="1100" b="0">
                <a:latin typeface="+mn-lt"/>
              </a:rPr>
              <a:t>H</a:t>
            </a:r>
            <a:endParaRPr lang="de-CH" sz="1100" b="0">
              <a:latin typeface="+mn-lt"/>
            </a:endParaRPr>
          </a:p>
        </xdr:txBody>
      </xdr:sp>
      <xdr:sp macro="" textlink="">
        <xdr:nvSpPr>
          <xdr:cNvPr id="18" name="Szövegdoboz 9">
            <a:extLst>
              <a:ext uri="{FF2B5EF4-FFF2-40B4-BE49-F238E27FC236}">
                <a16:creationId xmlns:a16="http://schemas.microsoft.com/office/drawing/2014/main" id="{75716F90-9562-4CD3-AD17-8BF0378F3AA8}"/>
              </a:ext>
            </a:extLst>
          </xdr:cNvPr>
          <xdr:cNvSpPr txBox="1"/>
        </xdr:nvSpPr>
        <xdr:spPr>
          <a:xfrm>
            <a:off x="6681783" y="7967662"/>
            <a:ext cx="223838" cy="214313"/>
          </a:xfrm>
          <a:prstGeom prst="rect">
            <a:avLst/>
          </a:prstGeom>
          <a:noFill/>
          <a:ln w="9525" cmpd="sng">
            <a:noFill/>
          </a:ln>
          <a:scene3d>
            <a:camera prst="orthographicFront">
              <a:rot lat="0" lon="0" rev="5400000"/>
            </a:camera>
            <a:lightRig rig="threePt" dir="t"/>
          </a:scene3d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hu-HU" sz="1100"/>
              <a:t>H</a:t>
            </a:r>
            <a:endParaRPr lang="de-CH" sz="1100"/>
          </a:p>
        </xdr:txBody>
      </xdr:sp>
    </xdr:grp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VE" displayName="VE" ref="Z2:Z6" totalsRowShown="0" headerRowDxfId="54" dataDxfId="53">
  <autoFilter ref="Z2:Z6" xr:uid="{00000000-0009-0000-0100-000001000000}"/>
  <tableColumns count="1">
    <tableColumn id="1" xr3:uid="{00000000-0010-0000-0000-000001000000}" name="VE" dataDxfId="52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9000000}" name="qBSM1." displayName="qBSM1." ref="AM2:AM7" totalsRowShown="0" headerRowDxfId="27" dataDxfId="26">
  <autoFilter ref="AM2:AM7" xr:uid="{00000000-0009-0000-0100-00000C000000}"/>
  <tableColumns count="1">
    <tableColumn id="1" xr3:uid="{00000000-0010-0000-0900-000001000000}" name="qBSM1." dataDxfId="25"/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A000000}" name="BSM2." displayName="BSM2." ref="AO2:AO10" totalsRowShown="0" headerRowDxfId="24" dataDxfId="23">
  <autoFilter ref="AO2:AO10" xr:uid="{00000000-0009-0000-0100-00000F000000}"/>
  <tableColumns count="1">
    <tableColumn id="1" xr3:uid="{00000000-0010-0000-0A00-000001000000}" name="BSM2." dataDxfId="22"/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B000000}" name="qBSM2." displayName="qBSM2." ref="AP2:AP10" totalsRowShown="0" headerRowDxfId="21" dataDxfId="20">
  <autoFilter ref="AP2:AP10" xr:uid="{00000000-0009-0000-0100-000010000000}"/>
  <tableColumns count="1">
    <tableColumn id="1" xr3:uid="{00000000-0010-0000-0B00-000001000000}" name="qBSM2." dataDxfId="19"/>
  </tableColumns>
  <tableStyleInfo name="TableStyleMedium2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00000000-000C-0000-FFFF-FFFF0C000000}" name="BSM10." displayName="BSM10." ref="AK2:AK11" totalsRowShown="0" headerRowDxfId="18" dataDxfId="17">
  <autoFilter ref="AK2:AK11" xr:uid="{00000000-0009-0000-0100-000011000000}"/>
  <tableColumns count="1">
    <tableColumn id="1" xr3:uid="{00000000-0010-0000-0C00-000001000000}" name="BSM10." dataDxfId="16"/>
  </tableColumns>
  <tableStyleInfo name="TableStyleMedium2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00000000-000C-0000-FFFF-FFFF0D000000}" name="BSM20." displayName="BSM20." ref="AN2:AN17" totalsRowShown="0" headerRowDxfId="15" dataDxfId="14">
  <autoFilter ref="AN2:AN17" xr:uid="{00000000-0009-0000-0100-000012000000}"/>
  <tableColumns count="1">
    <tableColumn id="1" xr3:uid="{00000000-0010-0000-0D00-000001000000}" name="BSM20." dataDxfId="13"/>
  </tableColumns>
  <tableStyleInfo name="TableStyleMedium2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E000000}" name="LDorn." displayName="LDorn." ref="W2:W7" totalsRowShown="0" headerRowDxfId="12" dataDxfId="11">
  <autoFilter ref="W2:W7" xr:uid="{00000000-0009-0000-0100-000003000000}"/>
  <tableColumns count="1">
    <tableColumn id="1" xr3:uid="{00000000-0010-0000-0E00-000001000000}" name="LDorn." dataDxfId="10"/>
  </tableColumns>
  <tableStyleInfo name="TableStyleMedium2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F000000}" name="LDorn35." displayName="LDorn35." ref="X2:X6" totalsRowShown="0" headerRowDxfId="9" dataDxfId="8">
  <autoFilter ref="X2:X6" xr:uid="{00000000-0009-0000-0100-00000D000000}"/>
  <tableColumns count="1">
    <tableColumn id="1" xr3:uid="{00000000-0010-0000-0F00-000001000000}" name="LDorn35." dataDxfId="7"/>
  </tableColumns>
  <tableStyleInfo name="TableStyleMedium2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10000000}" name="L035." displayName="L035." ref="AD2:AD6" totalsRowShown="0" headerRowDxfId="6" dataDxfId="5">
  <autoFilter ref="AD2:AD6" xr:uid="{00000000-0009-0000-0100-00000E000000}"/>
  <tableColumns count="1">
    <tableColumn id="1" xr3:uid="{00000000-0010-0000-1000-000001000000}" name="L035." dataDxfId="4"/>
  </tableColumns>
  <tableStyleInfo name="TableStyleMedium2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00000000-000C-0000-FFFF-FFFF11000000}" name="x." displayName="x." ref="U2:U4" totalsRowShown="0" headerRowDxfId="3">
  <autoFilter ref="U2:U4" xr:uid="{00000000-0009-0000-0100-000013000000}"/>
  <tableColumns count="1">
    <tableColumn id="1" xr3:uid="{00000000-0010-0000-1100-000001000000}" name="x."/>
  </tableColumns>
  <tableStyleInfo name="TableStyleMedium2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00000000-000C-0000-FFFF-FFFF12000000}" name="MatDorn." displayName="MatDorn." ref="V2:V4" totalsRowShown="0" headerRowDxfId="2" dataDxfId="1">
  <autoFilter ref="V2:V4" xr:uid="{00000000-0009-0000-0100-000014000000}"/>
  <tableColumns count="1">
    <tableColumn id="1" xr3:uid="{00000000-0010-0000-1200-000001000000}" name="MatDorn." dataDxfId="0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1000000}" name="L300." displayName="L300." ref="AE2:AE4" totalsRowShown="0" headerRowDxfId="51" dataDxfId="50">
  <autoFilter ref="AE2:AE4" xr:uid="{00000000-0009-0000-0100-000004000000}"/>
  <tableColumns count="1">
    <tableColumn id="1" xr3:uid="{00000000-0010-0000-0100-000001000000}" name="L300." dataDxfId="49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2000000}" name="L350." displayName="L350." ref="AF2:AF4" totalsRowShown="0" headerRowDxfId="48" dataDxfId="47">
  <autoFilter ref="AF2:AF4" xr:uid="{00000000-0009-0000-0100-000005000000}"/>
  <tableColumns count="1">
    <tableColumn id="1" xr3:uid="{00000000-0010-0000-0200-000001000000}" name="L350." dataDxfId="46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3000000}" name="L400." displayName="L400." ref="AG2:AG4" totalsRowShown="0" headerRowDxfId="45" dataDxfId="44">
  <autoFilter ref="AG2:AG4" xr:uid="{00000000-0009-0000-0100-000006000000}"/>
  <tableColumns count="1">
    <tableColumn id="1" xr3:uid="{00000000-0010-0000-0300-000001000000}" name="L400." dataDxfId="43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4000000}" name="L470." displayName="L470." ref="AH2:AH4" totalsRowShown="0" headerRowDxfId="42" dataDxfId="41">
  <autoFilter ref="AH2:AH4" xr:uid="{00000000-0009-0000-0100-000007000000}"/>
  <tableColumns count="1">
    <tableColumn id="1" xr3:uid="{00000000-0010-0000-0400-000001000000}" name="L470." dataDxfId="40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5000000}" name="L500." displayName="L500." ref="AI2:AI4" totalsRowShown="0" headerRowDxfId="39" dataDxfId="38">
  <autoFilter ref="AI2:AI4" xr:uid="{00000000-0009-0000-0100-000008000000}"/>
  <tableColumns count="1">
    <tableColumn id="1" xr3:uid="{00000000-0010-0000-0500-000001000000}" name="L500." dataDxfId="37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6000000}" name="zinc" displayName="zinc" ref="AA2:AA4" totalsRowShown="0" headerRowDxfId="36" dataDxfId="35">
  <autoFilter ref="AA2:AA4" xr:uid="{00000000-0009-0000-0100-000009000000}"/>
  <tableColumns count="1">
    <tableColumn id="1" xr3:uid="{00000000-0010-0000-0600-000001000000}" name="zinc" dataDxfId="34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7000000}" name="L0." displayName="L0." ref="AC2:AC7" totalsRowShown="0" headerRowDxfId="33" dataDxfId="32">
  <autoFilter ref="AC2:AC7" xr:uid="{00000000-0009-0000-0100-00000A000000}"/>
  <tableColumns count="1">
    <tableColumn id="1" xr3:uid="{00000000-0010-0000-0700-000001000000}" name="L0." dataDxfId="31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8000000}" name="BSM1." displayName="BSM1." ref="AL2:AL7" totalsRowShown="0" headerRowDxfId="30" dataDxfId="29">
  <autoFilter ref="AL2:AL7" xr:uid="{00000000-0009-0000-0100-00000B000000}"/>
  <tableColumns count="1">
    <tableColumn id="1" xr3:uid="{00000000-0010-0000-0800-000001000000}" name="BSM1." dataDxfId="28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RUW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009F4D"/>
      </a:accent1>
      <a:accent2>
        <a:srgbClr val="ABCFA7"/>
      </a:accent2>
      <a:accent3>
        <a:srgbClr val="989898"/>
      </a:accent3>
      <a:accent4>
        <a:srgbClr val="C6EFCE"/>
      </a:accent4>
      <a:accent5>
        <a:srgbClr val="FFEB9C"/>
      </a:accent5>
      <a:accent6>
        <a:srgbClr val="FFC7CE"/>
      </a:accent6>
      <a:hlink>
        <a:srgbClr val="009F4D"/>
      </a:hlink>
      <a:folHlink>
        <a:srgbClr val="009F4D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20" Type="http://schemas.openxmlformats.org/officeDocument/2006/relationships/table" Target="../tables/table19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10" Type="http://schemas.openxmlformats.org/officeDocument/2006/relationships/table" Target="../tables/table9.xml"/><Relationship Id="rId19" Type="http://schemas.openxmlformats.org/officeDocument/2006/relationships/table" Target="../tables/table18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  <pageSetUpPr fitToPage="1"/>
  </sheetPr>
  <dimension ref="A1:BF59"/>
  <sheetViews>
    <sheetView showGridLines="0" showRowColHeaders="0" tabSelected="1" zoomScaleNormal="100" zoomScaleSheetLayoutView="100" zoomScalePageLayoutView="85" workbookViewId="0">
      <selection activeCell="A3" sqref="A3:K3"/>
    </sheetView>
  </sheetViews>
  <sheetFormatPr baseColWidth="10" defaultColWidth="0" defaultRowHeight="13.5" customHeight="1" zeroHeight="1" x14ac:dyDescent="0.25"/>
  <cols>
    <col min="1" max="11" width="2.7109375" style="19" customWidth="1"/>
    <col min="12" max="12" width="0.85546875" style="19" customWidth="1"/>
    <col min="13" max="15" width="3.7109375" style="85" customWidth="1"/>
    <col min="16" max="16" width="0.85546875" style="85" customWidth="1"/>
    <col min="17" max="18" width="4.28515625" style="85" customWidth="1"/>
    <col min="19" max="19" width="0.85546875" style="85" customWidth="1"/>
    <col min="20" max="22" width="3.5703125" style="85" customWidth="1"/>
    <col min="23" max="27" width="3.5703125" style="86" customWidth="1"/>
    <col min="28" max="28" width="0.85546875" style="86" customWidth="1"/>
    <col min="29" max="36" width="3.5703125" style="86" customWidth="1"/>
    <col min="37" max="37" width="0.85546875" style="86" customWidth="1"/>
    <col min="38" max="42" width="3.7109375" style="86" customWidth="1"/>
    <col min="43" max="43" width="0.140625" style="17" customWidth="1"/>
    <col min="44" max="44" width="9.140625" style="19" hidden="1" customWidth="1"/>
    <col min="45" max="46" width="6.5703125" style="19" hidden="1" customWidth="1"/>
    <col min="47" max="51" width="10.7109375" style="19" hidden="1" customWidth="1"/>
    <col min="52" max="52" width="6.5703125" style="19" hidden="1" customWidth="1"/>
    <col min="53" max="54" width="7.7109375" style="19" hidden="1" customWidth="1"/>
    <col min="55" max="55" width="6.5703125" style="19" hidden="1" customWidth="1"/>
    <col min="56" max="56" width="7.7109375" style="19" hidden="1" customWidth="1"/>
    <col min="57" max="58" width="6.5703125" style="19" hidden="1" customWidth="1"/>
    <col min="59" max="16384" width="9.140625" style="19" hidden="1"/>
  </cols>
  <sheetData>
    <row r="1" spans="1:54" ht="54.95" customHeight="1" x14ac:dyDescent="0.25">
      <c r="A1" s="4"/>
      <c r="B1" s="4"/>
      <c r="C1" s="4"/>
      <c r="D1" s="4"/>
      <c r="E1" s="4"/>
      <c r="F1" s="4"/>
      <c r="G1" s="4"/>
      <c r="H1" s="4"/>
      <c r="I1" s="4"/>
      <c r="J1" s="223"/>
      <c r="K1" s="223"/>
      <c r="L1" s="223"/>
      <c r="M1" s="223"/>
      <c r="N1" s="223"/>
      <c r="O1" s="223"/>
      <c r="P1" s="223"/>
      <c r="Q1" s="223"/>
      <c r="R1" s="223"/>
      <c r="S1" s="223"/>
      <c r="T1" s="223"/>
      <c r="U1" s="223"/>
      <c r="V1" s="223"/>
      <c r="W1" s="223"/>
      <c r="X1" s="223"/>
      <c r="Y1" s="223"/>
      <c r="Z1" s="223"/>
      <c r="AA1" s="223"/>
      <c r="AB1" s="223"/>
      <c r="AC1" s="223"/>
      <c r="AD1" s="223"/>
      <c r="AE1" s="223"/>
      <c r="AF1" s="223"/>
      <c r="AG1" s="223"/>
      <c r="AH1" s="223"/>
      <c r="AI1" s="223"/>
      <c r="AJ1" s="223"/>
      <c r="AK1" s="31"/>
      <c r="AL1" s="5"/>
      <c r="AM1" s="224" t="s">
        <v>313</v>
      </c>
      <c r="AN1" s="225"/>
      <c r="AO1" s="225"/>
      <c r="AP1" s="225"/>
      <c r="AQ1" s="56"/>
    </row>
    <row r="2" spans="1:54" ht="20.100000000000001" customHeight="1" thickBot="1" x14ac:dyDescent="0.3">
      <c r="A2" s="103" t="s">
        <v>254</v>
      </c>
      <c r="B2" s="103"/>
      <c r="C2" s="103"/>
      <c r="D2" s="103"/>
      <c r="E2" s="103"/>
      <c r="F2" s="103"/>
      <c r="G2" s="103"/>
      <c r="H2" s="103"/>
      <c r="I2" s="103"/>
      <c r="J2" s="103"/>
      <c r="K2" s="104"/>
      <c r="L2" s="102" t="s">
        <v>253</v>
      </c>
      <c r="M2" s="103"/>
      <c r="N2" s="103"/>
      <c r="O2" s="103"/>
      <c r="P2" s="103"/>
      <c r="Q2" s="103"/>
      <c r="R2" s="103"/>
      <c r="S2" s="103"/>
      <c r="T2" s="103"/>
      <c r="U2" s="103"/>
      <c r="V2" s="104"/>
      <c r="W2" s="102" t="s">
        <v>252</v>
      </c>
      <c r="X2" s="103"/>
      <c r="Y2" s="103"/>
      <c r="Z2" s="103"/>
      <c r="AA2" s="103"/>
      <c r="AB2" s="103"/>
      <c r="AC2" s="104"/>
      <c r="AD2" s="102" t="s">
        <v>251</v>
      </c>
      <c r="AE2" s="103"/>
      <c r="AF2" s="103"/>
      <c r="AG2" s="103"/>
      <c r="AH2" s="103"/>
      <c r="AI2" s="103"/>
      <c r="AJ2" s="104"/>
      <c r="AK2" s="102" t="s">
        <v>250</v>
      </c>
      <c r="AL2" s="103"/>
      <c r="AM2" s="103"/>
      <c r="AN2" s="103"/>
      <c r="AO2" s="103"/>
      <c r="AP2" s="103"/>
      <c r="AQ2" s="32"/>
    </row>
    <row r="3" spans="1:54" ht="20.100000000000001" customHeight="1" thickTop="1" thickBot="1" x14ac:dyDescent="0.3">
      <c r="A3" s="146"/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152"/>
      <c r="M3" s="147"/>
      <c r="N3" s="147"/>
      <c r="O3" s="147"/>
      <c r="P3" s="147"/>
      <c r="Q3" s="147"/>
      <c r="R3" s="147"/>
      <c r="S3" s="147"/>
      <c r="T3" s="147"/>
      <c r="U3" s="147"/>
      <c r="V3" s="153"/>
      <c r="W3" s="152"/>
      <c r="X3" s="147"/>
      <c r="Y3" s="147"/>
      <c r="Z3" s="147"/>
      <c r="AA3" s="147"/>
      <c r="AB3" s="147"/>
      <c r="AC3" s="147"/>
      <c r="AD3" s="152"/>
      <c r="AE3" s="147"/>
      <c r="AF3" s="147"/>
      <c r="AG3" s="147"/>
      <c r="AH3" s="147"/>
      <c r="AI3" s="147"/>
      <c r="AJ3" s="153"/>
      <c r="AK3" s="60"/>
      <c r="AL3" s="167"/>
      <c r="AM3" s="167"/>
      <c r="AN3" s="167"/>
      <c r="AO3" s="167"/>
      <c r="AP3" s="167"/>
      <c r="AQ3" s="61"/>
    </row>
    <row r="4" spans="1:54" ht="20.100000000000001" customHeight="1" thickTop="1" x14ac:dyDescent="0.25">
      <c r="A4" s="161" t="s">
        <v>255</v>
      </c>
      <c r="B4" s="161"/>
      <c r="C4" s="161"/>
      <c r="D4" s="161"/>
      <c r="E4" s="161"/>
      <c r="F4" s="161"/>
      <c r="G4" s="161"/>
      <c r="H4" s="161"/>
      <c r="I4" s="161"/>
      <c r="J4" s="161"/>
      <c r="K4" s="228"/>
      <c r="L4" s="160" t="s">
        <v>256</v>
      </c>
      <c r="M4" s="161"/>
      <c r="N4" s="161"/>
      <c r="O4" s="161"/>
      <c r="P4" s="161"/>
      <c r="Q4" s="161"/>
      <c r="R4" s="161"/>
      <c r="S4" s="161"/>
      <c r="T4" s="161"/>
      <c r="U4" s="161"/>
      <c r="V4" s="228"/>
      <c r="W4" s="160" t="s">
        <v>257</v>
      </c>
      <c r="X4" s="161"/>
      <c r="Y4" s="161"/>
      <c r="Z4" s="161"/>
      <c r="AA4" s="161"/>
      <c r="AB4" s="161"/>
      <c r="AC4" s="161"/>
      <c r="AD4" s="161"/>
      <c r="AE4" s="161"/>
      <c r="AF4" s="161"/>
      <c r="AG4" s="228"/>
      <c r="AH4" s="160" t="s">
        <v>294</v>
      </c>
      <c r="AI4" s="161"/>
      <c r="AJ4" s="161"/>
      <c r="AK4" s="161"/>
      <c r="AL4" s="161"/>
      <c r="AM4" s="161"/>
      <c r="AN4" s="161"/>
      <c r="AO4" s="161"/>
      <c r="AP4" s="161"/>
      <c r="AQ4" s="32"/>
    </row>
    <row r="5" spans="1:54" ht="20.100000000000001" customHeight="1" x14ac:dyDescent="0.25">
      <c r="A5" s="148"/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54"/>
      <c r="M5" s="155"/>
      <c r="N5" s="155"/>
      <c r="O5" s="155"/>
      <c r="P5" s="155"/>
      <c r="Q5" s="155"/>
      <c r="R5" s="155"/>
      <c r="S5" s="155"/>
      <c r="T5" s="155"/>
      <c r="U5" s="155"/>
      <c r="V5" s="156"/>
      <c r="W5" s="154"/>
      <c r="X5" s="155"/>
      <c r="Y5" s="155"/>
      <c r="Z5" s="155"/>
      <c r="AA5" s="155"/>
      <c r="AB5" s="155"/>
      <c r="AC5" s="155"/>
      <c r="AD5" s="155"/>
      <c r="AE5" s="155"/>
      <c r="AF5" s="155"/>
      <c r="AG5" s="156"/>
      <c r="AH5" s="154"/>
      <c r="AI5" s="155"/>
      <c r="AJ5" s="155"/>
      <c r="AK5" s="155"/>
      <c r="AL5" s="155"/>
      <c r="AM5" s="155"/>
      <c r="AN5" s="155"/>
      <c r="AO5" s="155"/>
      <c r="AP5" s="156"/>
      <c r="AQ5" s="62"/>
    </row>
    <row r="6" spans="1:54" ht="20.100000000000001" customHeight="1" x14ac:dyDescent="0.25">
      <c r="A6" s="159" t="s">
        <v>262</v>
      </c>
      <c r="B6" s="159"/>
      <c r="C6" s="159"/>
      <c r="D6" s="159"/>
      <c r="E6" s="159"/>
      <c r="F6" s="159"/>
      <c r="G6" s="159"/>
      <c r="H6" s="159"/>
      <c r="I6" s="159"/>
      <c r="J6" s="159"/>
      <c r="K6" s="229"/>
      <c r="L6" s="157"/>
      <c r="M6" s="155"/>
      <c r="N6" s="155"/>
      <c r="O6" s="155"/>
      <c r="P6" s="155"/>
      <c r="Q6" s="155"/>
      <c r="R6" s="155"/>
      <c r="S6" s="155"/>
      <c r="T6" s="155"/>
      <c r="U6" s="155"/>
      <c r="V6" s="156"/>
      <c r="W6" s="157"/>
      <c r="X6" s="155"/>
      <c r="Y6" s="155"/>
      <c r="Z6" s="155"/>
      <c r="AA6" s="155"/>
      <c r="AB6" s="155"/>
      <c r="AC6" s="155"/>
      <c r="AD6" s="155"/>
      <c r="AE6" s="155"/>
      <c r="AF6" s="155"/>
      <c r="AG6" s="156"/>
      <c r="AH6" s="157"/>
      <c r="AI6" s="155"/>
      <c r="AJ6" s="155"/>
      <c r="AK6" s="155"/>
      <c r="AL6" s="155"/>
      <c r="AM6" s="155"/>
      <c r="AN6" s="155"/>
      <c r="AO6" s="155"/>
      <c r="AP6" s="156"/>
      <c r="AQ6" s="62"/>
    </row>
    <row r="7" spans="1:54" ht="20.100000000000001" customHeight="1" x14ac:dyDescent="0.25">
      <c r="A7" s="150"/>
      <c r="B7" s="151"/>
      <c r="C7" s="151"/>
      <c r="D7" s="151"/>
      <c r="E7" s="151"/>
      <c r="F7" s="151"/>
      <c r="G7" s="151"/>
      <c r="H7" s="151"/>
      <c r="I7" s="151"/>
      <c r="J7" s="151"/>
      <c r="K7" s="151"/>
      <c r="L7" s="157"/>
      <c r="M7" s="155"/>
      <c r="N7" s="155"/>
      <c r="O7" s="155"/>
      <c r="P7" s="155"/>
      <c r="Q7" s="155"/>
      <c r="R7" s="155"/>
      <c r="S7" s="155"/>
      <c r="T7" s="155"/>
      <c r="U7" s="155"/>
      <c r="V7" s="156"/>
      <c r="W7" s="157"/>
      <c r="X7" s="155"/>
      <c r="Y7" s="155"/>
      <c r="Z7" s="155"/>
      <c r="AA7" s="155"/>
      <c r="AB7" s="155"/>
      <c r="AC7" s="155"/>
      <c r="AD7" s="155"/>
      <c r="AE7" s="155"/>
      <c r="AF7" s="155"/>
      <c r="AG7" s="156"/>
      <c r="AH7" s="157"/>
      <c r="AI7" s="155"/>
      <c r="AJ7" s="155"/>
      <c r="AK7" s="155"/>
      <c r="AL7" s="155"/>
      <c r="AM7" s="155"/>
      <c r="AN7" s="155"/>
      <c r="AO7" s="155"/>
      <c r="AP7" s="156"/>
      <c r="AQ7" s="62"/>
    </row>
    <row r="8" spans="1:54" ht="20.100000000000001" customHeight="1" x14ac:dyDescent="0.25">
      <c r="A8" s="159" t="s">
        <v>261</v>
      </c>
      <c r="B8" s="159"/>
      <c r="C8" s="159"/>
      <c r="D8" s="159"/>
      <c r="E8" s="159"/>
      <c r="F8" s="159"/>
      <c r="G8" s="159"/>
      <c r="H8" s="159"/>
      <c r="I8" s="159"/>
      <c r="J8" s="159"/>
      <c r="K8" s="229"/>
      <c r="L8" s="158" t="s">
        <v>260</v>
      </c>
      <c r="M8" s="159"/>
      <c r="N8" s="159"/>
      <c r="O8" s="159"/>
      <c r="P8" s="159"/>
      <c r="Q8" s="159"/>
      <c r="R8" s="159"/>
      <c r="S8" s="159"/>
      <c r="T8" s="159"/>
      <c r="U8" s="159"/>
      <c r="V8" s="229"/>
      <c r="W8" s="158" t="s">
        <v>259</v>
      </c>
      <c r="X8" s="159"/>
      <c r="Y8" s="159"/>
      <c r="Z8" s="159"/>
      <c r="AA8" s="159"/>
      <c r="AB8" s="159"/>
      <c r="AC8" s="159"/>
      <c r="AD8" s="159"/>
      <c r="AE8" s="159"/>
      <c r="AF8" s="159"/>
      <c r="AG8" s="229"/>
      <c r="AH8" s="158" t="s">
        <v>258</v>
      </c>
      <c r="AI8" s="159"/>
      <c r="AJ8" s="159"/>
      <c r="AK8" s="159"/>
      <c r="AL8" s="159"/>
      <c r="AM8" s="159"/>
      <c r="AN8" s="159"/>
      <c r="AO8" s="159"/>
      <c r="AP8" s="159"/>
      <c r="AQ8" s="32"/>
    </row>
    <row r="9" spans="1:54" ht="20.100000000000001" customHeight="1" x14ac:dyDescent="0.25">
      <c r="A9" s="150"/>
      <c r="B9" s="151"/>
      <c r="C9" s="151"/>
      <c r="D9" s="151"/>
      <c r="E9" s="151"/>
      <c r="F9" s="151"/>
      <c r="G9" s="151"/>
      <c r="H9" s="151"/>
      <c r="I9" s="151"/>
      <c r="J9" s="151"/>
      <c r="K9" s="151"/>
      <c r="L9" s="154"/>
      <c r="M9" s="155"/>
      <c r="N9" s="155"/>
      <c r="O9" s="155"/>
      <c r="P9" s="155"/>
      <c r="Q9" s="155"/>
      <c r="R9" s="155"/>
      <c r="S9" s="155"/>
      <c r="T9" s="155"/>
      <c r="U9" s="155"/>
      <c r="V9" s="156"/>
      <c r="W9" s="154"/>
      <c r="X9" s="155"/>
      <c r="Y9" s="155"/>
      <c r="Z9" s="155"/>
      <c r="AA9" s="155"/>
      <c r="AB9" s="155"/>
      <c r="AC9" s="155"/>
      <c r="AD9" s="155"/>
      <c r="AE9" s="155"/>
      <c r="AF9" s="155"/>
      <c r="AG9" s="156"/>
      <c r="AH9" s="154"/>
      <c r="AI9" s="155"/>
      <c r="AJ9" s="155"/>
      <c r="AK9" s="155"/>
      <c r="AL9" s="155"/>
      <c r="AM9" s="155"/>
      <c r="AN9" s="155"/>
      <c r="AO9" s="155"/>
      <c r="AP9" s="156"/>
      <c r="AQ9" s="62"/>
    </row>
    <row r="10" spans="1:54" ht="20.100000000000001" customHeight="1" x14ac:dyDescent="0.25">
      <c r="A10" s="159" t="s">
        <v>307</v>
      </c>
      <c r="B10" s="159"/>
      <c r="C10" s="159"/>
      <c r="D10" s="159"/>
      <c r="E10" s="159"/>
      <c r="F10" s="159"/>
      <c r="G10" s="159"/>
      <c r="H10" s="159"/>
      <c r="I10" s="159"/>
      <c r="J10" s="159"/>
      <c r="K10" s="229"/>
      <c r="L10" s="157"/>
      <c r="M10" s="155"/>
      <c r="N10" s="155"/>
      <c r="O10" s="155"/>
      <c r="P10" s="155"/>
      <c r="Q10" s="155"/>
      <c r="R10" s="155"/>
      <c r="S10" s="155"/>
      <c r="T10" s="155"/>
      <c r="U10" s="155"/>
      <c r="V10" s="156"/>
      <c r="W10" s="157"/>
      <c r="X10" s="155"/>
      <c r="Y10" s="155"/>
      <c r="Z10" s="155"/>
      <c r="AA10" s="155"/>
      <c r="AB10" s="155"/>
      <c r="AC10" s="155"/>
      <c r="AD10" s="155"/>
      <c r="AE10" s="155"/>
      <c r="AF10" s="155"/>
      <c r="AG10" s="156"/>
      <c r="AH10" s="157"/>
      <c r="AI10" s="155"/>
      <c r="AJ10" s="155"/>
      <c r="AK10" s="155"/>
      <c r="AL10" s="155"/>
      <c r="AM10" s="155"/>
      <c r="AN10" s="155"/>
      <c r="AO10" s="155"/>
      <c r="AP10" s="156"/>
      <c r="AQ10" s="62"/>
    </row>
    <row r="11" spans="1:54" ht="20.100000000000001" customHeight="1" x14ac:dyDescent="0.25">
      <c r="A11" s="150"/>
      <c r="B11" s="151"/>
      <c r="C11" s="151"/>
      <c r="D11" s="151"/>
      <c r="E11" s="151"/>
      <c r="F11" s="151"/>
      <c r="G11" s="151"/>
      <c r="H11" s="151"/>
      <c r="I11" s="151"/>
      <c r="J11" s="151"/>
      <c r="K11" s="151"/>
      <c r="L11" s="157"/>
      <c r="M11" s="155"/>
      <c r="N11" s="155"/>
      <c r="O11" s="155"/>
      <c r="P11" s="155"/>
      <c r="Q11" s="155"/>
      <c r="R11" s="155"/>
      <c r="S11" s="155"/>
      <c r="T11" s="155"/>
      <c r="U11" s="155"/>
      <c r="V11" s="156"/>
      <c r="W11" s="157"/>
      <c r="X11" s="155"/>
      <c r="Y11" s="155"/>
      <c r="Z11" s="155"/>
      <c r="AA11" s="155"/>
      <c r="AB11" s="155"/>
      <c r="AC11" s="155"/>
      <c r="AD11" s="155"/>
      <c r="AE11" s="155"/>
      <c r="AF11" s="155"/>
      <c r="AG11" s="156"/>
      <c r="AH11" s="157"/>
      <c r="AI11" s="155"/>
      <c r="AJ11" s="155"/>
      <c r="AK11" s="155"/>
      <c r="AL11" s="155"/>
      <c r="AM11" s="155"/>
      <c r="AN11" s="155"/>
      <c r="AO11" s="155"/>
      <c r="AP11" s="156"/>
      <c r="AQ11" s="62"/>
    </row>
    <row r="12" spans="1:54" ht="7.5" customHeight="1" x14ac:dyDescent="0.25">
      <c r="A12" s="17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</row>
    <row r="13" spans="1:54" ht="15" customHeight="1" x14ac:dyDescent="0.25">
      <c r="A13" s="257" t="s">
        <v>265</v>
      </c>
      <c r="B13" s="258"/>
      <c r="C13" s="258"/>
      <c r="D13" s="258"/>
      <c r="E13" s="258"/>
      <c r="F13" s="258"/>
      <c r="G13" s="258"/>
      <c r="H13" s="258"/>
      <c r="I13" s="258"/>
      <c r="J13" s="258"/>
      <c r="K13" s="258"/>
      <c r="L13" s="258"/>
      <c r="M13" s="258"/>
      <c r="N13" s="258"/>
      <c r="O13" s="258"/>
      <c r="P13" s="258"/>
      <c r="Q13" s="258"/>
      <c r="R13" s="258"/>
      <c r="S13" s="258"/>
      <c r="T13" s="258"/>
      <c r="U13" s="258"/>
      <c r="V13" s="258"/>
      <c r="W13" s="258"/>
      <c r="X13" s="258"/>
      <c r="Y13" s="258"/>
      <c r="Z13" s="258"/>
      <c r="AA13" s="258"/>
      <c r="AB13" s="258"/>
      <c r="AC13" s="258"/>
      <c r="AD13" s="258"/>
      <c r="AE13" s="258"/>
      <c r="AF13" s="258"/>
      <c r="AG13" s="258"/>
      <c r="AH13" s="258"/>
      <c r="AI13" s="258"/>
      <c r="AJ13" s="258"/>
      <c r="AK13" s="258"/>
      <c r="AL13" s="258"/>
      <c r="AM13" s="258"/>
      <c r="AN13" s="258"/>
      <c r="AO13" s="258"/>
      <c r="AP13" s="259"/>
      <c r="AQ13" s="57"/>
    </row>
    <row r="14" spans="1:54" ht="18" customHeight="1" thickBot="1" x14ac:dyDescent="0.3">
      <c r="A14" s="235" t="s">
        <v>1</v>
      </c>
      <c r="B14" s="236"/>
      <c r="C14" s="236"/>
      <c r="D14" s="239" t="s">
        <v>266</v>
      </c>
      <c r="E14" s="165"/>
      <c r="F14" s="236" t="s">
        <v>273</v>
      </c>
      <c r="G14" s="236"/>
      <c r="H14" s="236"/>
      <c r="I14" s="236"/>
      <c r="J14" s="236"/>
      <c r="K14" s="239"/>
      <c r="M14" s="165" t="s">
        <v>267</v>
      </c>
      <c r="N14" s="165"/>
      <c r="O14" s="165"/>
      <c r="P14" s="10"/>
      <c r="Q14" s="242" t="s">
        <v>279</v>
      </c>
      <c r="R14" s="244" t="s">
        <v>280</v>
      </c>
      <c r="S14" s="19"/>
      <c r="T14" s="111" t="s">
        <v>268</v>
      </c>
      <c r="U14" s="111"/>
      <c r="V14" s="111"/>
      <c r="W14" s="111"/>
      <c r="X14" s="111"/>
      <c r="Y14" s="111"/>
      <c r="Z14" s="111"/>
      <c r="AA14" s="111"/>
      <c r="AB14" s="22"/>
      <c r="AC14" s="111" t="s">
        <v>269</v>
      </c>
      <c r="AD14" s="111"/>
      <c r="AE14" s="111"/>
      <c r="AF14" s="111"/>
      <c r="AG14" s="111"/>
      <c r="AH14" s="111"/>
      <c r="AI14" s="111"/>
      <c r="AJ14" s="111"/>
      <c r="AK14" s="22"/>
      <c r="AL14" s="111" t="s">
        <v>69</v>
      </c>
      <c r="AM14" s="111"/>
      <c r="AN14" s="111"/>
      <c r="AO14" s="111"/>
      <c r="AP14" s="111"/>
      <c r="AQ14" s="22"/>
      <c r="AS14" s="165" t="s">
        <v>244</v>
      </c>
      <c r="AT14" s="165" t="s">
        <v>245</v>
      </c>
      <c r="AU14" s="165" t="s">
        <v>74</v>
      </c>
      <c r="AV14" s="165" t="s">
        <v>75</v>
      </c>
      <c r="AW14" s="165" t="s">
        <v>72</v>
      </c>
      <c r="AX14" s="165" t="s">
        <v>73</v>
      </c>
      <c r="AY14" s="165" t="s">
        <v>62</v>
      </c>
      <c r="BA14" s="271" t="s">
        <v>247</v>
      </c>
      <c r="BB14" s="271"/>
    </row>
    <row r="15" spans="1:54" ht="18" customHeight="1" x14ac:dyDescent="0.25">
      <c r="A15" s="235"/>
      <c r="B15" s="236"/>
      <c r="C15" s="236"/>
      <c r="D15" s="239"/>
      <c r="E15" s="165"/>
      <c r="F15" s="236"/>
      <c r="G15" s="236"/>
      <c r="H15" s="236"/>
      <c r="I15" s="236"/>
      <c r="J15" s="236"/>
      <c r="K15" s="239"/>
      <c r="M15" s="165"/>
      <c r="N15" s="165"/>
      <c r="O15" s="165"/>
      <c r="P15" s="10"/>
      <c r="Q15" s="242"/>
      <c r="R15" s="244"/>
      <c r="S15" s="19"/>
      <c r="T15" s="165" t="s">
        <v>270</v>
      </c>
      <c r="U15" s="165"/>
      <c r="V15" s="165"/>
      <c r="W15" s="235"/>
      <c r="X15" s="239" t="s">
        <v>271</v>
      </c>
      <c r="Y15" s="165"/>
      <c r="Z15" s="165"/>
      <c r="AA15" s="165"/>
      <c r="AB15" s="22"/>
      <c r="AC15" s="165" t="s">
        <v>267</v>
      </c>
      <c r="AD15" s="165"/>
      <c r="AE15" s="165"/>
      <c r="AF15" s="235"/>
      <c r="AG15" s="239" t="s">
        <v>271</v>
      </c>
      <c r="AH15" s="165"/>
      <c r="AI15" s="165"/>
      <c r="AJ15" s="165"/>
      <c r="AK15" s="22"/>
      <c r="AL15" s="190" t="s">
        <v>267</v>
      </c>
      <c r="AM15" s="190"/>
      <c r="AN15" s="260"/>
      <c r="AO15" s="112" t="s">
        <v>272</v>
      </c>
      <c r="AP15" s="113"/>
      <c r="AQ15" s="43"/>
      <c r="AS15" s="165"/>
      <c r="AT15" s="165"/>
      <c r="AU15" s="165"/>
      <c r="AV15" s="165"/>
      <c r="AW15" s="165"/>
      <c r="AX15" s="165"/>
      <c r="AY15" s="165"/>
      <c r="BA15" s="271"/>
      <c r="BB15" s="271"/>
    </row>
    <row r="16" spans="1:54" ht="18" customHeight="1" x14ac:dyDescent="0.25">
      <c r="A16" s="237"/>
      <c r="B16" s="238"/>
      <c r="C16" s="238"/>
      <c r="D16" s="191"/>
      <c r="E16" s="166"/>
      <c r="F16" s="238"/>
      <c r="G16" s="238"/>
      <c r="H16" s="238"/>
      <c r="I16" s="238"/>
      <c r="J16" s="238"/>
      <c r="K16" s="191"/>
      <c r="M16" s="166"/>
      <c r="N16" s="166"/>
      <c r="O16" s="166"/>
      <c r="P16" s="10"/>
      <c r="Q16" s="243"/>
      <c r="R16" s="245"/>
      <c r="S16" s="19"/>
      <c r="T16" s="166"/>
      <c r="U16" s="166"/>
      <c r="V16" s="166"/>
      <c r="W16" s="237"/>
      <c r="X16" s="191"/>
      <c r="Y16" s="166"/>
      <c r="Z16" s="166"/>
      <c r="AA16" s="166"/>
      <c r="AB16" s="22"/>
      <c r="AC16" s="166"/>
      <c r="AD16" s="166"/>
      <c r="AE16" s="166"/>
      <c r="AF16" s="237"/>
      <c r="AG16" s="191"/>
      <c r="AH16" s="166"/>
      <c r="AI16" s="166"/>
      <c r="AJ16" s="166"/>
      <c r="AK16" s="22"/>
      <c r="AL16" s="166"/>
      <c r="AM16" s="166"/>
      <c r="AN16" s="237"/>
      <c r="AO16" s="114"/>
      <c r="AP16" s="115"/>
      <c r="AQ16" s="43"/>
      <c r="AS16" s="166"/>
      <c r="AT16" s="166"/>
      <c r="AU16" s="166"/>
      <c r="AV16" s="166"/>
      <c r="AW16" s="166"/>
      <c r="AX16" s="166"/>
      <c r="AY16" s="166"/>
      <c r="BA16" s="82" t="s">
        <v>248</v>
      </c>
      <c r="BB16" s="81" t="s">
        <v>249</v>
      </c>
    </row>
    <row r="17" spans="1:54" ht="20.100000000000001" customHeight="1" x14ac:dyDescent="0.25">
      <c r="A17" s="183"/>
      <c r="B17" s="184"/>
      <c r="C17" s="185"/>
      <c r="D17" s="183"/>
      <c r="E17" s="185"/>
      <c r="F17" s="183"/>
      <c r="G17" s="184"/>
      <c r="H17" s="184"/>
      <c r="I17" s="184"/>
      <c r="J17" s="184"/>
      <c r="K17" s="185"/>
      <c r="L17" s="13"/>
      <c r="M17" s="183"/>
      <c r="N17" s="184"/>
      <c r="O17" s="185"/>
      <c r="P17" s="11"/>
      <c r="Q17" s="35"/>
      <c r="R17" s="35"/>
      <c r="S17" s="13"/>
      <c r="T17" s="189" t="str">
        <f>IF(Q17="","","ve 1.4362")</f>
        <v/>
      </c>
      <c r="U17" s="189"/>
      <c r="V17" s="189"/>
      <c r="W17" s="189"/>
      <c r="X17" s="189"/>
      <c r="Y17" s="189"/>
      <c r="Z17" s="189"/>
      <c r="AA17" s="189"/>
      <c r="AB17" s="28"/>
      <c r="AC17" s="189"/>
      <c r="AD17" s="189"/>
      <c r="AE17" s="189"/>
      <c r="AF17" s="189"/>
      <c r="AG17" s="189"/>
      <c r="AH17" s="189"/>
      <c r="AI17" s="189"/>
      <c r="AJ17" s="189"/>
      <c r="AK17" s="28"/>
      <c r="AL17" s="170"/>
      <c r="AM17" s="170"/>
      <c r="AN17" s="170"/>
      <c r="AO17" s="186" t="str">
        <f>IF(ISBLANK(AL17),"",VLOOKUP(AL17,'.'!$N$4:$O$17,2,FALSE))</f>
        <v/>
      </c>
      <c r="AP17" s="187"/>
      <c r="AQ17" s="41"/>
      <c r="AS17" s="44" t="str">
        <f>IF(ISBLANK(M17),"leer","x.")</f>
        <v>leer</v>
      </c>
      <c r="AT17" s="44" t="str">
        <f>IF(ISBLANK(M17),"leer","x.")</f>
        <v>leer</v>
      </c>
      <c r="AU17" s="44" t="str">
        <f>IF(Q17="x","MatDorn.","leer")</f>
        <v>leer</v>
      </c>
      <c r="AV17" s="44" t="str">
        <f>IF(Q17="x",IF(M17="QD-35","LDorn35.","LDorn."),"leer")</f>
        <v>leer</v>
      </c>
      <c r="AW17" s="44" t="str">
        <f>IF(R17="x",IF(T17="zinc","zinc","VE"),"leer")</f>
        <v>leer</v>
      </c>
      <c r="AX17" s="44" t="str">
        <f>IF(R17="x",IF(X17=300,"L300.",IF(X17=350,"L350.",IF(X17=400,"L400.",IF(X17=470,"L470.",IF(X17=500,"L500.",IF(M17="QD-35","L035.","L0.")))))),"leer")</f>
        <v>leer</v>
      </c>
      <c r="AY17" s="44" t="str">
        <f>IF(ISBLANK(M17),"leer",IF(AC17="qHülse","qBSM1.",IF(OR(AC17="pHülse",AC17="sHülse"),"BSM1.","BSM10.")))</f>
        <v>leer</v>
      </c>
      <c r="BA17" s="77">
        <f>IF(OR(AO17=20,AO17=30,AO17=40),1,IF(OR(AO17=50,AO17=60,AO17=70,AO17=80),2,0))</f>
        <v>0</v>
      </c>
      <c r="BB17" s="77">
        <f>D17*BA17</f>
        <v>0</v>
      </c>
    </row>
    <row r="18" spans="1:54" ht="20.100000000000001" customHeight="1" x14ac:dyDescent="0.25">
      <c r="A18" s="135"/>
      <c r="B18" s="138"/>
      <c r="C18" s="136"/>
      <c r="D18" s="124"/>
      <c r="E18" s="126"/>
      <c r="F18" s="135"/>
      <c r="G18" s="138"/>
      <c r="H18" s="138"/>
      <c r="I18" s="138"/>
      <c r="J18" s="138"/>
      <c r="K18" s="136"/>
      <c r="L18" s="13"/>
      <c r="M18" s="124"/>
      <c r="N18" s="125"/>
      <c r="O18" s="126"/>
      <c r="P18" s="11"/>
      <c r="Q18" s="64"/>
      <c r="R18" s="64"/>
      <c r="S18" s="13"/>
      <c r="T18" s="170" t="str">
        <f t="shared" ref="T18:T24" si="0">IF(Q18="","","ve 1.4362")</f>
        <v/>
      </c>
      <c r="U18" s="170"/>
      <c r="V18" s="170"/>
      <c r="W18" s="170"/>
      <c r="X18" s="170"/>
      <c r="Y18" s="170"/>
      <c r="Z18" s="170"/>
      <c r="AA18" s="170"/>
      <c r="AB18" s="28"/>
      <c r="AC18" s="170"/>
      <c r="AD18" s="170"/>
      <c r="AE18" s="170"/>
      <c r="AF18" s="170"/>
      <c r="AG18" s="170"/>
      <c r="AH18" s="170"/>
      <c r="AI18" s="170"/>
      <c r="AJ18" s="170"/>
      <c r="AK18" s="28"/>
      <c r="AL18" s="170"/>
      <c r="AM18" s="170"/>
      <c r="AN18" s="170"/>
      <c r="AO18" s="122" t="str">
        <f>IF(ISBLANK(AL18),"",VLOOKUP(AL18,'.'!$N$4:$O$17,2,FALSE))</f>
        <v/>
      </c>
      <c r="AP18" s="123"/>
      <c r="AQ18" s="41"/>
      <c r="AS18" s="14" t="str">
        <f t="shared" ref="AS18:AS24" si="1">IF(ISBLANK(M18),"leer","x.")</f>
        <v>leer</v>
      </c>
      <c r="AT18" s="14" t="str">
        <f t="shared" ref="AT18:AT24" si="2">IF(ISBLANK(M18),"leer","x.")</f>
        <v>leer</v>
      </c>
      <c r="AU18" s="14" t="str">
        <f t="shared" ref="AU18:AU24" si="3">IF(Q18="x","MatDorn.","leer")</f>
        <v>leer</v>
      </c>
      <c r="AV18" s="14" t="str">
        <f t="shared" ref="AV18:AV24" si="4">IF(Q18="x",IF(M18="QD-35","LDorn35.","LDorn."),"leer")</f>
        <v>leer</v>
      </c>
      <c r="AW18" s="14" t="str">
        <f t="shared" ref="AW18:AW24" si="5">IF(R18="x",IF(T18="zinc","zinc","VE"),"leer")</f>
        <v>leer</v>
      </c>
      <c r="AX18" s="14" t="str">
        <f t="shared" ref="AX18:AX24" si="6">IF(R18="x",IF(X18=300,"L300.",IF(X18=350,"L350.",IF(X18=400,"L400.",IF(X18=470,"L470.",IF(X18=500,"L500.",IF(M18="QD-35","L035.","L0.")))))),"leer")</f>
        <v>leer</v>
      </c>
      <c r="AY18" s="14" t="str">
        <f t="shared" ref="AY18:AY24" si="7">IF(ISBLANK(M18),"leer",IF(AC18="qHülse","qBSM1.",IF(OR(AC18="pHülse",AC18="sHülse"),"BSM1.","BSM10.")))</f>
        <v>leer</v>
      </c>
      <c r="BA18" s="75">
        <f t="shared" ref="BA18:BA24" si="8">IF(OR(AO18=20,AO18=30,AO18=40),1,IF(OR(AO18=50,AO18=60,AO18=70,AO18=80),2,0))</f>
        <v>0</v>
      </c>
      <c r="BB18" s="75">
        <f t="shared" ref="BB18:BB24" si="9">D18*BA18</f>
        <v>0</v>
      </c>
    </row>
    <row r="19" spans="1:54" ht="20.100000000000001" customHeight="1" x14ac:dyDescent="0.25">
      <c r="A19" s="135"/>
      <c r="B19" s="138"/>
      <c r="C19" s="136"/>
      <c r="D19" s="124"/>
      <c r="E19" s="126"/>
      <c r="F19" s="135"/>
      <c r="G19" s="138"/>
      <c r="H19" s="138"/>
      <c r="I19" s="138"/>
      <c r="J19" s="138"/>
      <c r="K19" s="136"/>
      <c r="L19" s="13"/>
      <c r="M19" s="124"/>
      <c r="N19" s="125"/>
      <c r="O19" s="126"/>
      <c r="P19" s="11"/>
      <c r="Q19" s="64"/>
      <c r="R19" s="64"/>
      <c r="S19" s="13"/>
      <c r="T19" s="170" t="str">
        <f t="shared" si="0"/>
        <v/>
      </c>
      <c r="U19" s="170"/>
      <c r="V19" s="170"/>
      <c r="W19" s="170"/>
      <c r="X19" s="170"/>
      <c r="Y19" s="170"/>
      <c r="Z19" s="170"/>
      <c r="AA19" s="170"/>
      <c r="AB19" s="28"/>
      <c r="AC19" s="170"/>
      <c r="AD19" s="170"/>
      <c r="AE19" s="170"/>
      <c r="AF19" s="170"/>
      <c r="AG19" s="170"/>
      <c r="AH19" s="170"/>
      <c r="AI19" s="170"/>
      <c r="AJ19" s="170"/>
      <c r="AK19" s="28"/>
      <c r="AL19" s="170"/>
      <c r="AM19" s="170"/>
      <c r="AN19" s="170"/>
      <c r="AO19" s="122" t="str">
        <f>IF(ISBLANK(AL19),"",VLOOKUP(AL19,'.'!$N$4:$O$17,2,FALSE))</f>
        <v/>
      </c>
      <c r="AP19" s="123"/>
      <c r="AQ19" s="41"/>
      <c r="AS19" s="14" t="str">
        <f t="shared" si="1"/>
        <v>leer</v>
      </c>
      <c r="AT19" s="14" t="str">
        <f t="shared" si="2"/>
        <v>leer</v>
      </c>
      <c r="AU19" s="14" t="str">
        <f t="shared" si="3"/>
        <v>leer</v>
      </c>
      <c r="AV19" s="14" t="str">
        <f t="shared" si="4"/>
        <v>leer</v>
      </c>
      <c r="AW19" s="14" t="str">
        <f t="shared" si="5"/>
        <v>leer</v>
      </c>
      <c r="AX19" s="14" t="str">
        <f t="shared" si="6"/>
        <v>leer</v>
      </c>
      <c r="AY19" s="14" t="str">
        <f t="shared" si="7"/>
        <v>leer</v>
      </c>
      <c r="BA19" s="75">
        <f t="shared" si="8"/>
        <v>0</v>
      </c>
      <c r="BB19" s="75">
        <f t="shared" si="9"/>
        <v>0</v>
      </c>
    </row>
    <row r="20" spans="1:54" ht="20.100000000000001" customHeight="1" x14ac:dyDescent="0.25">
      <c r="A20" s="135"/>
      <c r="B20" s="138"/>
      <c r="C20" s="136"/>
      <c r="D20" s="124"/>
      <c r="E20" s="126"/>
      <c r="F20" s="135"/>
      <c r="G20" s="138"/>
      <c r="H20" s="138"/>
      <c r="I20" s="138"/>
      <c r="J20" s="138"/>
      <c r="K20" s="136"/>
      <c r="L20" s="13"/>
      <c r="M20" s="124"/>
      <c r="N20" s="125"/>
      <c r="O20" s="126"/>
      <c r="P20" s="11"/>
      <c r="Q20" s="64"/>
      <c r="R20" s="64"/>
      <c r="S20" s="13"/>
      <c r="T20" s="170" t="str">
        <f t="shared" si="0"/>
        <v/>
      </c>
      <c r="U20" s="170"/>
      <c r="V20" s="170"/>
      <c r="W20" s="170"/>
      <c r="X20" s="170"/>
      <c r="Y20" s="170"/>
      <c r="Z20" s="170"/>
      <c r="AA20" s="170"/>
      <c r="AB20" s="28"/>
      <c r="AC20" s="170"/>
      <c r="AD20" s="170"/>
      <c r="AE20" s="170"/>
      <c r="AF20" s="170"/>
      <c r="AG20" s="170"/>
      <c r="AH20" s="170"/>
      <c r="AI20" s="170"/>
      <c r="AJ20" s="170"/>
      <c r="AK20" s="28"/>
      <c r="AL20" s="170"/>
      <c r="AM20" s="170"/>
      <c r="AN20" s="170"/>
      <c r="AO20" s="122" t="str">
        <f>IF(ISBLANK(AL20),"",VLOOKUP(AL20,'.'!$N$4:$O$17,2,FALSE))</f>
        <v/>
      </c>
      <c r="AP20" s="123"/>
      <c r="AQ20" s="41"/>
      <c r="AS20" s="14" t="str">
        <f t="shared" si="1"/>
        <v>leer</v>
      </c>
      <c r="AT20" s="14" t="str">
        <f t="shared" si="2"/>
        <v>leer</v>
      </c>
      <c r="AU20" s="14" t="str">
        <f t="shared" si="3"/>
        <v>leer</v>
      </c>
      <c r="AV20" s="14" t="str">
        <f t="shared" si="4"/>
        <v>leer</v>
      </c>
      <c r="AW20" s="14" t="str">
        <f t="shared" si="5"/>
        <v>leer</v>
      </c>
      <c r="AX20" s="14" t="str">
        <f t="shared" si="6"/>
        <v>leer</v>
      </c>
      <c r="AY20" s="14" t="str">
        <f t="shared" si="7"/>
        <v>leer</v>
      </c>
      <c r="BA20" s="75">
        <f t="shared" si="8"/>
        <v>0</v>
      </c>
      <c r="BB20" s="75">
        <f t="shared" si="9"/>
        <v>0</v>
      </c>
    </row>
    <row r="21" spans="1:54" ht="20.100000000000001" customHeight="1" x14ac:dyDescent="0.25">
      <c r="A21" s="135"/>
      <c r="B21" s="138"/>
      <c r="C21" s="136"/>
      <c r="D21" s="124"/>
      <c r="E21" s="126"/>
      <c r="F21" s="135"/>
      <c r="G21" s="138"/>
      <c r="H21" s="138"/>
      <c r="I21" s="138"/>
      <c r="J21" s="138"/>
      <c r="K21" s="136"/>
      <c r="L21" s="13"/>
      <c r="M21" s="124"/>
      <c r="N21" s="125"/>
      <c r="O21" s="126"/>
      <c r="P21" s="11"/>
      <c r="Q21" s="64"/>
      <c r="R21" s="64"/>
      <c r="S21" s="13"/>
      <c r="T21" s="170" t="str">
        <f t="shared" si="0"/>
        <v/>
      </c>
      <c r="U21" s="170"/>
      <c r="V21" s="170"/>
      <c r="W21" s="170"/>
      <c r="X21" s="170"/>
      <c r="Y21" s="170"/>
      <c r="Z21" s="170"/>
      <c r="AA21" s="170"/>
      <c r="AB21" s="28"/>
      <c r="AC21" s="170"/>
      <c r="AD21" s="170"/>
      <c r="AE21" s="170"/>
      <c r="AF21" s="170"/>
      <c r="AG21" s="170"/>
      <c r="AH21" s="170"/>
      <c r="AI21" s="170"/>
      <c r="AJ21" s="170"/>
      <c r="AK21" s="28"/>
      <c r="AL21" s="170"/>
      <c r="AM21" s="170"/>
      <c r="AN21" s="170"/>
      <c r="AO21" s="122" t="str">
        <f>IF(ISBLANK(AL21),"",VLOOKUP(AL21,'.'!$N$4:$O$17,2,FALSE))</f>
        <v/>
      </c>
      <c r="AP21" s="123"/>
      <c r="AQ21" s="41"/>
      <c r="AS21" s="14" t="str">
        <f t="shared" si="1"/>
        <v>leer</v>
      </c>
      <c r="AT21" s="14" t="str">
        <f t="shared" si="2"/>
        <v>leer</v>
      </c>
      <c r="AU21" s="14" t="str">
        <f t="shared" si="3"/>
        <v>leer</v>
      </c>
      <c r="AV21" s="14" t="str">
        <f t="shared" si="4"/>
        <v>leer</v>
      </c>
      <c r="AW21" s="14" t="str">
        <f t="shared" si="5"/>
        <v>leer</v>
      </c>
      <c r="AX21" s="14" t="str">
        <f t="shared" si="6"/>
        <v>leer</v>
      </c>
      <c r="AY21" s="14" t="str">
        <f t="shared" si="7"/>
        <v>leer</v>
      </c>
      <c r="BA21" s="75">
        <f t="shared" si="8"/>
        <v>0</v>
      </c>
      <c r="BB21" s="75">
        <f t="shared" si="9"/>
        <v>0</v>
      </c>
    </row>
    <row r="22" spans="1:54" ht="20.100000000000001" customHeight="1" x14ac:dyDescent="0.25">
      <c r="A22" s="135"/>
      <c r="B22" s="138"/>
      <c r="C22" s="136"/>
      <c r="D22" s="124"/>
      <c r="E22" s="126"/>
      <c r="F22" s="135"/>
      <c r="G22" s="138"/>
      <c r="H22" s="138"/>
      <c r="I22" s="138"/>
      <c r="J22" s="138"/>
      <c r="K22" s="136"/>
      <c r="L22" s="13"/>
      <c r="M22" s="124"/>
      <c r="N22" s="125"/>
      <c r="O22" s="126"/>
      <c r="P22" s="11"/>
      <c r="Q22" s="64"/>
      <c r="R22" s="64"/>
      <c r="S22" s="13"/>
      <c r="T22" s="170" t="str">
        <f t="shared" si="0"/>
        <v/>
      </c>
      <c r="U22" s="170"/>
      <c r="V22" s="170"/>
      <c r="W22" s="170"/>
      <c r="X22" s="170"/>
      <c r="Y22" s="170"/>
      <c r="Z22" s="170"/>
      <c r="AA22" s="170"/>
      <c r="AB22" s="28"/>
      <c r="AC22" s="170"/>
      <c r="AD22" s="170"/>
      <c r="AE22" s="170"/>
      <c r="AF22" s="170"/>
      <c r="AG22" s="170"/>
      <c r="AH22" s="170"/>
      <c r="AI22" s="170"/>
      <c r="AJ22" s="170"/>
      <c r="AK22" s="28"/>
      <c r="AL22" s="170"/>
      <c r="AM22" s="170"/>
      <c r="AN22" s="170"/>
      <c r="AO22" s="122" t="str">
        <f>IF(ISBLANK(AL22),"",VLOOKUP(AL22,'.'!$N$4:$O$17,2,FALSE))</f>
        <v/>
      </c>
      <c r="AP22" s="123"/>
      <c r="AQ22" s="41"/>
      <c r="AS22" s="14" t="str">
        <f t="shared" si="1"/>
        <v>leer</v>
      </c>
      <c r="AT22" s="14" t="str">
        <f t="shared" si="2"/>
        <v>leer</v>
      </c>
      <c r="AU22" s="14" t="str">
        <f t="shared" si="3"/>
        <v>leer</v>
      </c>
      <c r="AV22" s="14" t="str">
        <f t="shared" si="4"/>
        <v>leer</v>
      </c>
      <c r="AW22" s="14" t="str">
        <f t="shared" si="5"/>
        <v>leer</v>
      </c>
      <c r="AX22" s="14" t="str">
        <f t="shared" si="6"/>
        <v>leer</v>
      </c>
      <c r="AY22" s="14" t="str">
        <f t="shared" si="7"/>
        <v>leer</v>
      </c>
      <c r="BA22" s="75">
        <f t="shared" si="8"/>
        <v>0</v>
      </c>
      <c r="BB22" s="75">
        <f t="shared" si="9"/>
        <v>0</v>
      </c>
    </row>
    <row r="23" spans="1:54" ht="20.100000000000001" customHeight="1" x14ac:dyDescent="0.25">
      <c r="A23" s="135"/>
      <c r="B23" s="138"/>
      <c r="C23" s="136"/>
      <c r="D23" s="124"/>
      <c r="E23" s="126"/>
      <c r="F23" s="135"/>
      <c r="G23" s="138"/>
      <c r="H23" s="138"/>
      <c r="I23" s="138"/>
      <c r="J23" s="138"/>
      <c r="K23" s="136"/>
      <c r="L23" s="13"/>
      <c r="M23" s="124"/>
      <c r="N23" s="125"/>
      <c r="O23" s="126"/>
      <c r="P23" s="11"/>
      <c r="Q23" s="64"/>
      <c r="R23" s="64"/>
      <c r="S23" s="13"/>
      <c r="T23" s="170" t="str">
        <f t="shared" si="0"/>
        <v/>
      </c>
      <c r="U23" s="170"/>
      <c r="V23" s="170"/>
      <c r="W23" s="170"/>
      <c r="X23" s="170"/>
      <c r="Y23" s="170"/>
      <c r="Z23" s="170"/>
      <c r="AA23" s="170"/>
      <c r="AB23" s="28"/>
      <c r="AC23" s="170"/>
      <c r="AD23" s="170"/>
      <c r="AE23" s="170"/>
      <c r="AF23" s="170"/>
      <c r="AG23" s="170"/>
      <c r="AH23" s="170"/>
      <c r="AI23" s="170"/>
      <c r="AJ23" s="170"/>
      <c r="AK23" s="28"/>
      <c r="AL23" s="170"/>
      <c r="AM23" s="170"/>
      <c r="AN23" s="170"/>
      <c r="AO23" s="122" t="str">
        <f>IF(ISBLANK(AL23),"",VLOOKUP(AL23,'.'!$N$4:$O$17,2,FALSE))</f>
        <v/>
      </c>
      <c r="AP23" s="123"/>
      <c r="AQ23" s="41"/>
      <c r="AS23" s="14" t="str">
        <f t="shared" si="1"/>
        <v>leer</v>
      </c>
      <c r="AT23" s="14" t="str">
        <f t="shared" si="2"/>
        <v>leer</v>
      </c>
      <c r="AU23" s="14" t="str">
        <f t="shared" si="3"/>
        <v>leer</v>
      </c>
      <c r="AV23" s="14" t="str">
        <f t="shared" si="4"/>
        <v>leer</v>
      </c>
      <c r="AW23" s="14" t="str">
        <f t="shared" si="5"/>
        <v>leer</v>
      </c>
      <c r="AX23" s="14" t="str">
        <f t="shared" si="6"/>
        <v>leer</v>
      </c>
      <c r="AY23" s="14" t="str">
        <f t="shared" si="7"/>
        <v>leer</v>
      </c>
      <c r="BA23" s="75">
        <f t="shared" si="8"/>
        <v>0</v>
      </c>
      <c r="BB23" s="75">
        <f t="shared" si="9"/>
        <v>0</v>
      </c>
    </row>
    <row r="24" spans="1:54" ht="20.100000000000001" customHeight="1" x14ac:dyDescent="0.25">
      <c r="A24" s="192"/>
      <c r="B24" s="193"/>
      <c r="C24" s="194"/>
      <c r="D24" s="133"/>
      <c r="E24" s="134"/>
      <c r="F24" s="249"/>
      <c r="G24" s="250"/>
      <c r="H24" s="250"/>
      <c r="I24" s="250"/>
      <c r="J24" s="250"/>
      <c r="K24" s="251"/>
      <c r="L24" s="100"/>
      <c r="M24" s="171"/>
      <c r="N24" s="172"/>
      <c r="O24" s="173"/>
      <c r="P24" s="11"/>
      <c r="Q24" s="65"/>
      <c r="R24" s="65"/>
      <c r="S24" s="3"/>
      <c r="T24" s="188" t="str">
        <f t="shared" si="0"/>
        <v/>
      </c>
      <c r="U24" s="188"/>
      <c r="V24" s="188"/>
      <c r="W24" s="188"/>
      <c r="X24" s="188"/>
      <c r="Y24" s="188"/>
      <c r="Z24" s="188"/>
      <c r="AA24" s="188"/>
      <c r="AB24" s="28"/>
      <c r="AC24" s="188"/>
      <c r="AD24" s="188"/>
      <c r="AE24" s="188"/>
      <c r="AF24" s="188"/>
      <c r="AG24" s="188"/>
      <c r="AH24" s="188"/>
      <c r="AI24" s="188"/>
      <c r="AJ24" s="188"/>
      <c r="AK24" s="28"/>
      <c r="AL24" s="170"/>
      <c r="AM24" s="170"/>
      <c r="AN24" s="170"/>
      <c r="AO24" s="174" t="str">
        <f>IF(ISBLANK(AL24),"",VLOOKUP(AL24,'.'!$N$4:$O$17,2,FALSE))</f>
        <v/>
      </c>
      <c r="AP24" s="175"/>
      <c r="AQ24" s="41"/>
      <c r="AS24" s="15" t="str">
        <f t="shared" si="1"/>
        <v>leer</v>
      </c>
      <c r="AT24" s="15" t="str">
        <f t="shared" si="2"/>
        <v>leer</v>
      </c>
      <c r="AU24" s="15" t="str">
        <f t="shared" si="3"/>
        <v>leer</v>
      </c>
      <c r="AV24" s="15" t="str">
        <f t="shared" si="4"/>
        <v>leer</v>
      </c>
      <c r="AW24" s="15" t="str">
        <f t="shared" si="5"/>
        <v>leer</v>
      </c>
      <c r="AX24" s="15" t="str">
        <f t="shared" si="6"/>
        <v>leer</v>
      </c>
      <c r="AY24" s="15" t="str">
        <f t="shared" si="7"/>
        <v>leer</v>
      </c>
      <c r="BA24" s="76">
        <f t="shared" si="8"/>
        <v>0</v>
      </c>
      <c r="BB24" s="76">
        <f t="shared" si="9"/>
        <v>0</v>
      </c>
    </row>
    <row r="25" spans="1:54" ht="15" customHeight="1" x14ac:dyDescent="0.25">
      <c r="A25" s="121" t="s">
        <v>263</v>
      </c>
      <c r="B25" s="121"/>
      <c r="C25" s="121"/>
      <c r="D25" s="120">
        <f>SUM(D17:E24)</f>
        <v>0</v>
      </c>
      <c r="E25" s="120"/>
      <c r="F25" s="50" t="s">
        <v>274</v>
      </c>
      <c r="G25" s="50"/>
      <c r="H25" s="50"/>
      <c r="I25" s="50"/>
      <c r="J25" s="50"/>
      <c r="K25" s="50"/>
      <c r="L25" s="99"/>
      <c r="M25" s="50"/>
      <c r="N25" s="50"/>
      <c r="O25" s="50"/>
      <c r="P25" s="98"/>
      <c r="Q25" s="50"/>
      <c r="R25" s="50"/>
      <c r="S25" s="98"/>
      <c r="T25" s="50"/>
      <c r="U25" s="50"/>
      <c r="V25" s="50"/>
      <c r="W25" s="50"/>
      <c r="X25" s="50"/>
      <c r="Y25" s="50"/>
      <c r="Z25" s="50"/>
      <c r="AA25" s="50"/>
      <c r="AB25" s="98"/>
      <c r="AC25" s="50"/>
      <c r="AD25" s="50"/>
      <c r="AE25" s="50"/>
      <c r="AF25" s="50"/>
      <c r="AG25" s="50"/>
      <c r="AH25" s="50"/>
      <c r="AI25" s="50"/>
      <c r="AJ25" s="50"/>
      <c r="AK25" s="49"/>
      <c r="AL25" s="12" t="s">
        <v>263</v>
      </c>
      <c r="AM25" s="83"/>
      <c r="AN25" s="120">
        <f>BB25</f>
        <v>0</v>
      </c>
      <c r="AO25" s="120"/>
      <c r="AP25" s="12" t="s">
        <v>264</v>
      </c>
      <c r="AQ25" s="58"/>
      <c r="AU25" s="74"/>
      <c r="AV25" s="74"/>
      <c r="AW25" s="74"/>
      <c r="AX25" s="74"/>
      <c r="AY25" s="74"/>
      <c r="AZ25" s="17"/>
      <c r="BA25" s="79"/>
      <c r="BB25" s="79">
        <f>SUM(BB17:BB24)</f>
        <v>0</v>
      </c>
    </row>
    <row r="26" spans="1:54" ht="15" customHeight="1" x14ac:dyDescent="0.25">
      <c r="A26" s="40"/>
      <c r="B26" s="40"/>
      <c r="C26" s="40"/>
      <c r="D26" s="40"/>
      <c r="E26" s="40"/>
      <c r="F26" s="40"/>
      <c r="G26" s="40"/>
      <c r="H26" s="40"/>
      <c r="I26" s="40"/>
      <c r="J26" s="40"/>
      <c r="K26" s="40"/>
      <c r="L26" s="20"/>
      <c r="M26" s="38"/>
      <c r="N26" s="38"/>
      <c r="O26" s="38"/>
      <c r="P26" s="40"/>
      <c r="Q26" s="40"/>
      <c r="R26" s="40"/>
      <c r="S26" s="40"/>
      <c r="T26" s="40"/>
      <c r="U26" s="40"/>
      <c r="V26" s="40"/>
      <c r="W26" s="20"/>
      <c r="X26" s="40"/>
      <c r="Y26" s="40"/>
      <c r="Z26" s="40"/>
      <c r="AA26" s="40"/>
      <c r="AB26" s="40"/>
      <c r="AC26" s="40"/>
      <c r="AD26" s="40"/>
      <c r="AE26" s="20"/>
      <c r="AF26" s="40"/>
      <c r="AG26" s="40"/>
      <c r="AH26" s="40"/>
      <c r="AI26" s="38" t="str">
        <f>IF(AF26='.'!$N$4,'.'!$O$4,IF(AF26='.'!$N$5,'.'!$O$5,IF(AF26='.'!$N$6,'.'!$O$6,IF(AF26='.'!$N$7,'.'!$O$7,""))))</f>
        <v/>
      </c>
      <c r="AJ26" s="38"/>
      <c r="AK26" s="29"/>
      <c r="AL26" s="19"/>
      <c r="AM26" s="19"/>
      <c r="AN26" s="19"/>
      <c r="AO26" s="19"/>
      <c r="AP26" s="19"/>
    </row>
    <row r="27" spans="1:54" ht="15" customHeight="1" x14ac:dyDescent="0.25">
      <c r="A27" s="116" t="s">
        <v>275</v>
      </c>
      <c r="B27" s="117"/>
      <c r="C27" s="117"/>
      <c r="D27" s="117"/>
      <c r="E27" s="117"/>
      <c r="F27" s="117"/>
      <c r="G27" s="117"/>
      <c r="H27" s="117"/>
      <c r="I27" s="117"/>
      <c r="J27" s="117"/>
      <c r="K27" s="117"/>
      <c r="L27" s="117"/>
      <c r="M27" s="117"/>
      <c r="N27" s="117"/>
      <c r="O27" s="117"/>
      <c r="P27" s="117"/>
      <c r="Q27" s="117"/>
      <c r="R27" s="117"/>
      <c r="S27" s="117"/>
      <c r="T27" s="117"/>
      <c r="U27" s="117"/>
      <c r="V27" s="117"/>
      <c r="W27" s="117"/>
      <c r="X27" s="117"/>
      <c r="Y27" s="117"/>
      <c r="Z27" s="117"/>
      <c r="AA27" s="117"/>
      <c r="AB27" s="117"/>
      <c r="AC27" s="117"/>
      <c r="AD27" s="117"/>
      <c r="AE27" s="117"/>
      <c r="AF27" s="117"/>
      <c r="AG27" s="117"/>
      <c r="AH27" s="117"/>
      <c r="AI27" s="117"/>
      <c r="AJ27" s="117"/>
      <c r="AK27" s="118"/>
      <c r="AL27" s="117"/>
      <c r="AM27" s="117"/>
      <c r="AN27" s="117"/>
      <c r="AO27" s="117"/>
      <c r="AP27" s="119"/>
      <c r="AQ27" s="63"/>
    </row>
    <row r="28" spans="1:54" ht="15" customHeight="1" thickBot="1" x14ac:dyDescent="0.3">
      <c r="A28" s="235" t="s">
        <v>1</v>
      </c>
      <c r="B28" s="236"/>
      <c r="C28" s="236"/>
      <c r="D28" s="239" t="s">
        <v>276</v>
      </c>
      <c r="E28" s="165"/>
      <c r="F28" s="236" t="s">
        <v>273</v>
      </c>
      <c r="G28" s="236"/>
      <c r="H28" s="236"/>
      <c r="I28" s="236"/>
      <c r="J28" s="236"/>
      <c r="K28" s="239"/>
      <c r="M28" s="165" t="s">
        <v>267</v>
      </c>
      <c r="N28" s="165"/>
      <c r="O28" s="165"/>
      <c r="P28" s="10"/>
      <c r="Q28" s="242" t="s">
        <v>277</v>
      </c>
      <c r="R28" s="244" t="s">
        <v>278</v>
      </c>
      <c r="S28" s="10"/>
      <c r="T28" s="252" t="s">
        <v>281</v>
      </c>
      <c r="U28" s="252"/>
      <c r="V28" s="252"/>
      <c r="W28" s="252"/>
      <c r="X28" s="252"/>
      <c r="Y28" s="252"/>
      <c r="Z28" s="252"/>
      <c r="AA28" s="252"/>
      <c r="AB28" s="252"/>
      <c r="AC28" s="252"/>
      <c r="AD28" s="252"/>
      <c r="AE28" s="252"/>
      <c r="AF28" s="252"/>
      <c r="AG28" s="252"/>
      <c r="AH28" s="252"/>
      <c r="AI28" s="252"/>
      <c r="AJ28" s="252"/>
      <c r="AK28" s="22"/>
      <c r="AL28" s="111" t="s">
        <v>69</v>
      </c>
      <c r="AM28" s="111"/>
      <c r="AN28" s="111"/>
      <c r="AO28" s="111"/>
      <c r="AP28" s="111"/>
      <c r="AQ28" s="22"/>
      <c r="AS28" s="165" t="s">
        <v>244</v>
      </c>
      <c r="AT28" s="165" t="s">
        <v>245</v>
      </c>
      <c r="AY28" s="165" t="s">
        <v>62</v>
      </c>
      <c r="BA28" s="271" t="s">
        <v>247</v>
      </c>
      <c r="BB28" s="271"/>
    </row>
    <row r="29" spans="1:54" ht="15" customHeight="1" thickBot="1" x14ac:dyDescent="0.3">
      <c r="A29" s="235"/>
      <c r="B29" s="236"/>
      <c r="C29" s="236"/>
      <c r="D29" s="239"/>
      <c r="E29" s="165"/>
      <c r="F29" s="236"/>
      <c r="G29" s="236"/>
      <c r="H29" s="236"/>
      <c r="I29" s="236"/>
      <c r="J29" s="236"/>
      <c r="K29" s="239"/>
      <c r="M29" s="165"/>
      <c r="N29" s="165"/>
      <c r="O29" s="165"/>
      <c r="P29" s="10"/>
      <c r="Q29" s="242"/>
      <c r="R29" s="244"/>
      <c r="S29" s="10"/>
      <c r="T29" s="253" t="s">
        <v>286</v>
      </c>
      <c r="U29" s="254"/>
      <c r="V29" s="111" t="s">
        <v>315</v>
      </c>
      <c r="W29" s="111"/>
      <c r="X29" s="111"/>
      <c r="Y29" s="111"/>
      <c r="Z29" s="230" t="s">
        <v>70</v>
      </c>
      <c r="AA29" s="231"/>
      <c r="AB29" s="26"/>
      <c r="AC29" s="112" t="s">
        <v>282</v>
      </c>
      <c r="AD29" s="190"/>
      <c r="AE29" s="190"/>
      <c r="AF29" s="190"/>
      <c r="AG29" s="190"/>
      <c r="AH29" s="190"/>
      <c r="AI29" s="190"/>
      <c r="AJ29" s="190"/>
      <c r="AK29" s="22"/>
      <c r="AL29" s="190" t="s">
        <v>267</v>
      </c>
      <c r="AM29" s="190"/>
      <c r="AN29" s="260"/>
      <c r="AO29" s="112" t="s">
        <v>272</v>
      </c>
      <c r="AP29" s="113"/>
      <c r="AQ29" s="43"/>
      <c r="AS29" s="165"/>
      <c r="AT29" s="165"/>
      <c r="AY29" s="165"/>
      <c r="BA29" s="271"/>
      <c r="BB29" s="271"/>
    </row>
    <row r="30" spans="1:54" ht="30" customHeight="1" x14ac:dyDescent="0.25">
      <c r="A30" s="237"/>
      <c r="B30" s="238"/>
      <c r="C30" s="238"/>
      <c r="D30" s="191"/>
      <c r="E30" s="166"/>
      <c r="F30" s="238"/>
      <c r="G30" s="238"/>
      <c r="H30" s="238"/>
      <c r="I30" s="238"/>
      <c r="J30" s="238"/>
      <c r="K30" s="191"/>
      <c r="M30" s="166"/>
      <c r="N30" s="166"/>
      <c r="O30" s="166"/>
      <c r="P30" s="10"/>
      <c r="Q30" s="243"/>
      <c r="R30" s="245"/>
      <c r="S30" s="10"/>
      <c r="T30" s="255"/>
      <c r="U30" s="256"/>
      <c r="V30" s="234" t="s">
        <v>316</v>
      </c>
      <c r="W30" s="234"/>
      <c r="X30" s="234" t="s">
        <v>285</v>
      </c>
      <c r="Y30" s="277"/>
      <c r="Z30" s="232"/>
      <c r="AA30" s="233"/>
      <c r="AB30" s="26"/>
      <c r="AC30" s="191"/>
      <c r="AD30" s="166"/>
      <c r="AE30" s="166"/>
      <c r="AF30" s="166"/>
      <c r="AG30" s="166"/>
      <c r="AH30" s="166"/>
      <c r="AI30" s="166"/>
      <c r="AJ30" s="166"/>
      <c r="AK30" s="22"/>
      <c r="AL30" s="166"/>
      <c r="AM30" s="166"/>
      <c r="AN30" s="237"/>
      <c r="AO30" s="114"/>
      <c r="AP30" s="115"/>
      <c r="AQ30" s="43"/>
      <c r="AS30" s="166"/>
      <c r="AT30" s="166"/>
      <c r="AY30" s="166"/>
      <c r="BA30" s="80" t="s">
        <v>248</v>
      </c>
      <c r="BB30" s="81" t="s">
        <v>249</v>
      </c>
    </row>
    <row r="31" spans="1:54" ht="15" x14ac:dyDescent="0.25">
      <c r="A31" s="246"/>
      <c r="B31" s="247"/>
      <c r="C31" s="248"/>
      <c r="D31" s="246"/>
      <c r="E31" s="248"/>
      <c r="F31" s="246"/>
      <c r="G31" s="247"/>
      <c r="H31" s="247"/>
      <c r="I31" s="247"/>
      <c r="J31" s="247"/>
      <c r="K31" s="248"/>
      <c r="L31" s="13"/>
      <c r="M31" s="183"/>
      <c r="N31" s="184"/>
      <c r="O31" s="185"/>
      <c r="P31" s="11"/>
      <c r="Q31" s="226"/>
      <c r="R31" s="226"/>
      <c r="S31" s="11"/>
      <c r="T31" s="129" t="s">
        <v>3</v>
      </c>
      <c r="U31" s="130"/>
      <c r="V31" s="222"/>
      <c r="W31" s="222"/>
      <c r="X31" s="198" t="str">
        <f>IF(D31=0,"",D31*V31)</f>
        <v/>
      </c>
      <c r="Y31" s="198"/>
      <c r="Z31" s="218"/>
      <c r="AA31" s="219"/>
      <c r="AB31" s="30"/>
      <c r="AC31" s="261" t="s">
        <v>3</v>
      </c>
      <c r="AD31" s="262"/>
      <c r="AE31" s="262"/>
      <c r="AF31" s="262"/>
      <c r="AG31" s="267" t="s">
        <v>2</v>
      </c>
      <c r="AH31" s="267"/>
      <c r="AI31" s="267"/>
      <c r="AJ31" s="268"/>
      <c r="AK31" s="22"/>
      <c r="AL31" s="183"/>
      <c r="AM31" s="184"/>
      <c r="AN31" s="185"/>
      <c r="AO31" s="186" t="str">
        <f>IF(ISBLANK(AL31),"",VLOOKUP(AL31,'.'!$N$4:$O$17,2,FALSE))</f>
        <v/>
      </c>
      <c r="AP31" s="187"/>
      <c r="AQ31" s="41"/>
      <c r="AS31" s="168" t="str">
        <f>IF(ISBLANK(M31),"leer","x.")</f>
        <v>leer</v>
      </c>
      <c r="AT31" s="168" t="str">
        <f>IF(ISBLANK(M31),"leer","x.")</f>
        <v>leer</v>
      </c>
      <c r="AY31" s="168" t="str">
        <f>IF(ISBLANK(M31),"leer",IF(OR(M31="QD-43",M31="QD-51"),"BSM2.",IF(OR(M31="QD-43q",M31="QD-51q"),"qBSM2.","BSM20.")))</f>
        <v>leer</v>
      </c>
      <c r="BA31" s="272">
        <f>IF(OR(AO31=20,AO31=30,AO31=40),1,IF(OR(AO31=50,AO31=60,AO31=70,AO31=80),2,0))</f>
        <v>0</v>
      </c>
      <c r="BB31" s="272">
        <f>D31*BA31</f>
        <v>0</v>
      </c>
    </row>
    <row r="32" spans="1:54" ht="15" customHeight="1" x14ac:dyDescent="0.25">
      <c r="A32" s="135"/>
      <c r="B32" s="138"/>
      <c r="C32" s="136"/>
      <c r="D32" s="135"/>
      <c r="E32" s="136"/>
      <c r="F32" s="135"/>
      <c r="G32" s="138"/>
      <c r="H32" s="138"/>
      <c r="I32" s="138"/>
      <c r="J32" s="138"/>
      <c r="K32" s="136"/>
      <c r="L32" s="13"/>
      <c r="M32" s="124"/>
      <c r="N32" s="125"/>
      <c r="O32" s="126"/>
      <c r="P32" s="11"/>
      <c r="Q32" s="227"/>
      <c r="R32" s="227"/>
      <c r="S32" s="11"/>
      <c r="T32" s="211" t="s">
        <v>2</v>
      </c>
      <c r="U32" s="212"/>
      <c r="V32" s="127"/>
      <c r="W32" s="128"/>
      <c r="X32" s="220" t="str">
        <f>IF(D31=0,"",D31*V32)</f>
        <v/>
      </c>
      <c r="Y32" s="221"/>
      <c r="Z32" s="127"/>
      <c r="AA32" s="128"/>
      <c r="AB32" s="30"/>
      <c r="AC32" s="265" t="s">
        <v>283</v>
      </c>
      <c r="AD32" s="266"/>
      <c r="AE32" s="266"/>
      <c r="AF32" s="266"/>
      <c r="AG32" s="263" t="s">
        <v>283</v>
      </c>
      <c r="AH32" s="263"/>
      <c r="AI32" s="263"/>
      <c r="AJ32" s="264"/>
      <c r="AK32" s="23"/>
      <c r="AL32" s="124"/>
      <c r="AM32" s="125"/>
      <c r="AN32" s="126"/>
      <c r="AO32" s="122"/>
      <c r="AP32" s="123"/>
      <c r="AQ32" s="41"/>
      <c r="AS32" s="139"/>
      <c r="AT32" s="139"/>
      <c r="AY32" s="139" t="str">
        <f t="shared" ref="AY32:AY42" si="10">IF(ISBLANK(M32),"leer",IF(AC32="qHülse","qBSM1.",IF(OR(AC32="pHülse",AC32="sHülse"),"BSM1.","BSM10.")))</f>
        <v>leer</v>
      </c>
      <c r="BA32" s="139"/>
      <c r="BB32" s="139"/>
    </row>
    <row r="33" spans="1:54" ht="15" x14ac:dyDescent="0.25">
      <c r="A33" s="133"/>
      <c r="B33" s="137"/>
      <c r="C33" s="134"/>
      <c r="D33" s="133"/>
      <c r="E33" s="134"/>
      <c r="F33" s="133"/>
      <c r="G33" s="137"/>
      <c r="H33" s="137"/>
      <c r="I33" s="137"/>
      <c r="J33" s="137"/>
      <c r="K33" s="134"/>
      <c r="L33" s="13"/>
      <c r="M33" s="124"/>
      <c r="N33" s="125"/>
      <c r="O33" s="126"/>
      <c r="P33" s="11"/>
      <c r="Q33" s="131"/>
      <c r="R33" s="131"/>
      <c r="S33" s="11"/>
      <c r="T33" s="240" t="s">
        <v>3</v>
      </c>
      <c r="U33" s="241"/>
      <c r="V33" s="222"/>
      <c r="W33" s="222"/>
      <c r="X33" s="198" t="str">
        <f>IF(D33=0,"",D33*V33)</f>
        <v/>
      </c>
      <c r="Y33" s="198"/>
      <c r="Z33" s="218"/>
      <c r="AA33" s="219"/>
      <c r="AB33" s="30"/>
      <c r="AC33" s="91"/>
      <c r="AD33"/>
      <c r="AE33"/>
      <c r="AF33"/>
      <c r="AG33"/>
      <c r="AH33"/>
      <c r="AI33"/>
      <c r="AJ33" s="92"/>
      <c r="AK33" s="18"/>
      <c r="AL33" s="124"/>
      <c r="AM33" s="125"/>
      <c r="AN33" s="126"/>
      <c r="AO33" s="122" t="str">
        <f>IF(ISBLANK(AL33),"",VLOOKUP(AL33,'.'!$N$4:$O$17,2,FALSE))</f>
        <v/>
      </c>
      <c r="AP33" s="123"/>
      <c r="AQ33" s="41"/>
      <c r="AS33" s="139" t="str">
        <f t="shared" ref="AS33" si="11">IF(ISBLANK(M33),"leer","x.")</f>
        <v>leer</v>
      </c>
      <c r="AT33" s="139" t="str">
        <f t="shared" ref="AT33" si="12">IF(ISBLANK(M33),"leer","x.")</f>
        <v>leer</v>
      </c>
      <c r="AY33" s="139" t="str">
        <f>IF(ISBLANK(M33),"leer",IF(OR(M33="QD-43",M33="QD-51"),"BSM2.",IF(OR(M33="QD-43q",M33="QD-51q"),"qBSM2.","BSM20.")))</f>
        <v>leer</v>
      </c>
      <c r="BA33" s="139">
        <f t="shared" ref="BA33" si="13">IF(OR(AO33=20,AO33=30,AO33=40),1,IF(OR(AO33=50,AO33=60,AO33=70,AO33=80),2,0))</f>
        <v>0</v>
      </c>
      <c r="BB33" s="139">
        <f>D33*BA33</f>
        <v>0</v>
      </c>
    </row>
    <row r="34" spans="1:54" ht="15" x14ac:dyDescent="0.25">
      <c r="A34" s="135"/>
      <c r="B34" s="138"/>
      <c r="C34" s="136"/>
      <c r="D34" s="135"/>
      <c r="E34" s="136"/>
      <c r="F34" s="135"/>
      <c r="G34" s="138"/>
      <c r="H34" s="138"/>
      <c r="I34" s="138"/>
      <c r="J34" s="138"/>
      <c r="K34" s="136"/>
      <c r="L34" s="13"/>
      <c r="M34" s="124"/>
      <c r="N34" s="125"/>
      <c r="O34" s="126"/>
      <c r="P34" s="11"/>
      <c r="Q34" s="132"/>
      <c r="R34" s="132"/>
      <c r="S34" s="11"/>
      <c r="T34" s="195" t="s">
        <v>2</v>
      </c>
      <c r="U34" s="196"/>
      <c r="V34" s="105"/>
      <c r="W34" s="106"/>
      <c r="X34" s="107" t="str">
        <f>IF(D33=0,"",D33*V34)</f>
        <v/>
      </c>
      <c r="Y34" s="108"/>
      <c r="Z34" s="105"/>
      <c r="AA34" s="106"/>
      <c r="AB34" s="30"/>
      <c r="AC34" s="91"/>
      <c r="AD34"/>
      <c r="AE34"/>
      <c r="AF34"/>
      <c r="AG34"/>
      <c r="AH34"/>
      <c r="AI34"/>
      <c r="AJ34" s="92"/>
      <c r="AK34" s="18"/>
      <c r="AL34" s="124"/>
      <c r="AM34" s="125"/>
      <c r="AN34" s="126"/>
      <c r="AO34" s="122"/>
      <c r="AP34" s="123"/>
      <c r="AQ34" s="41"/>
      <c r="AS34" s="139"/>
      <c r="AT34" s="139"/>
      <c r="AY34" s="139" t="str">
        <f t="shared" si="10"/>
        <v>leer</v>
      </c>
      <c r="BA34" s="139"/>
      <c r="BB34" s="139"/>
    </row>
    <row r="35" spans="1:54" ht="15" x14ac:dyDescent="0.25">
      <c r="A35" s="133"/>
      <c r="B35" s="137"/>
      <c r="C35" s="134"/>
      <c r="D35" s="133"/>
      <c r="E35" s="134"/>
      <c r="F35" s="133"/>
      <c r="G35" s="137"/>
      <c r="H35" s="137"/>
      <c r="I35" s="137"/>
      <c r="J35" s="137"/>
      <c r="K35" s="134"/>
      <c r="L35" s="13"/>
      <c r="M35" s="124"/>
      <c r="N35" s="125"/>
      <c r="O35" s="126"/>
      <c r="P35" s="11"/>
      <c r="Q35" s="131"/>
      <c r="R35" s="131"/>
      <c r="S35" s="11"/>
      <c r="T35" s="209" t="s">
        <v>3</v>
      </c>
      <c r="U35" s="210"/>
      <c r="V35" s="109"/>
      <c r="W35" s="109"/>
      <c r="X35" s="110" t="str">
        <f>IF(D35=0,"",D35*V35)</f>
        <v/>
      </c>
      <c r="Y35" s="110"/>
      <c r="Z35" s="216"/>
      <c r="AA35" s="217"/>
      <c r="AB35" s="30"/>
      <c r="AC35" s="91"/>
      <c r="AD35"/>
      <c r="AE35"/>
      <c r="AF35"/>
      <c r="AG35"/>
      <c r="AH35"/>
      <c r="AI35"/>
      <c r="AJ35" s="92"/>
      <c r="AK35" s="18"/>
      <c r="AL35" s="124"/>
      <c r="AM35" s="125"/>
      <c r="AN35" s="126"/>
      <c r="AO35" s="122" t="str">
        <f>IF(ISBLANK(AL35),"",VLOOKUP(AL35,'.'!$N$4:$O$17,2,FALSE))</f>
        <v/>
      </c>
      <c r="AP35" s="123"/>
      <c r="AQ35" s="41"/>
      <c r="AS35" s="139" t="str">
        <f t="shared" ref="AS35" si="14">IF(ISBLANK(M35),"leer","x.")</f>
        <v>leer</v>
      </c>
      <c r="AT35" s="139" t="str">
        <f t="shared" ref="AT35" si="15">IF(ISBLANK(M35),"leer","x.")</f>
        <v>leer</v>
      </c>
      <c r="AY35" s="139" t="str">
        <f>IF(ISBLANK(M35),"leer",IF(OR(M35="QD-43",M35="QD-51"),"BSM2.",IF(OR(M35="QD-43q",M35="QD-51q"),"qBSM2.","BSM20.")))</f>
        <v>leer</v>
      </c>
      <c r="BA35" s="139">
        <f t="shared" ref="BA35" si="16">IF(OR(AO35=20,AO35=30,AO35=40),1,IF(OR(AO35=50,AO35=60,AO35=70,AO35=80),2,0))</f>
        <v>0</v>
      </c>
      <c r="BB35" s="139">
        <f>D35*BA35</f>
        <v>0</v>
      </c>
    </row>
    <row r="36" spans="1:54" ht="15" x14ac:dyDescent="0.25">
      <c r="A36" s="135"/>
      <c r="B36" s="138"/>
      <c r="C36" s="136"/>
      <c r="D36" s="135"/>
      <c r="E36" s="136"/>
      <c r="F36" s="135"/>
      <c r="G36" s="138"/>
      <c r="H36" s="138"/>
      <c r="I36" s="138"/>
      <c r="J36" s="138"/>
      <c r="K36" s="136"/>
      <c r="L36" s="13"/>
      <c r="M36" s="124"/>
      <c r="N36" s="125"/>
      <c r="O36" s="126"/>
      <c r="P36" s="11"/>
      <c r="Q36" s="132"/>
      <c r="R36" s="132"/>
      <c r="S36" s="11"/>
      <c r="T36" s="211" t="s">
        <v>2</v>
      </c>
      <c r="U36" s="212"/>
      <c r="V36" s="127"/>
      <c r="W36" s="128"/>
      <c r="X36" s="220" t="str">
        <f>IF(D35=0,"",D35*V36)</f>
        <v/>
      </c>
      <c r="Y36" s="221"/>
      <c r="Z36" s="127"/>
      <c r="AA36" s="128"/>
      <c r="AB36" s="30"/>
      <c r="AC36" s="93"/>
      <c r="AD36" s="94"/>
      <c r="AE36" s="94"/>
      <c r="AF36" s="94"/>
      <c r="AG36" s="94"/>
      <c r="AH36" s="94"/>
      <c r="AI36" s="94"/>
      <c r="AJ36" s="95"/>
      <c r="AK36" s="18"/>
      <c r="AL36" s="124"/>
      <c r="AM36" s="125"/>
      <c r="AN36" s="126"/>
      <c r="AO36" s="122"/>
      <c r="AP36" s="123"/>
      <c r="AQ36" s="41"/>
      <c r="AS36" s="139"/>
      <c r="AT36" s="139"/>
      <c r="AY36" s="139" t="str">
        <f t="shared" si="10"/>
        <v>leer</v>
      </c>
      <c r="BA36" s="139"/>
      <c r="BB36" s="139"/>
    </row>
    <row r="37" spans="1:54" ht="15" customHeight="1" x14ac:dyDescent="0.25">
      <c r="A37" s="133"/>
      <c r="B37" s="137"/>
      <c r="C37" s="134"/>
      <c r="D37" s="133"/>
      <c r="E37" s="134"/>
      <c r="F37" s="133"/>
      <c r="G37" s="137"/>
      <c r="H37" s="137"/>
      <c r="I37" s="137"/>
      <c r="J37" s="137"/>
      <c r="K37" s="134"/>
      <c r="L37" s="13"/>
      <c r="M37" s="124"/>
      <c r="N37" s="125"/>
      <c r="O37" s="126"/>
      <c r="P37" s="11"/>
      <c r="Q37" s="131"/>
      <c r="R37" s="131"/>
      <c r="S37" s="11"/>
      <c r="T37" s="240" t="s">
        <v>3</v>
      </c>
      <c r="U37" s="241"/>
      <c r="V37" s="222"/>
      <c r="W37" s="222"/>
      <c r="X37" s="198" t="str">
        <f>IF(D37=0,"",D37*V37)</f>
        <v/>
      </c>
      <c r="Y37" s="198"/>
      <c r="Z37" s="218"/>
      <c r="AA37" s="219"/>
      <c r="AB37" s="30"/>
      <c r="AC37" s="179" t="s">
        <v>3</v>
      </c>
      <c r="AD37" s="180"/>
      <c r="AE37" s="180"/>
      <c r="AF37" s="180"/>
      <c r="AG37" s="269" t="s">
        <v>71</v>
      </c>
      <c r="AH37" s="269"/>
      <c r="AI37" s="269"/>
      <c r="AJ37" s="270"/>
      <c r="AK37" s="24"/>
      <c r="AL37" s="124"/>
      <c r="AM37" s="125"/>
      <c r="AN37" s="126"/>
      <c r="AO37" s="122" t="str">
        <f>IF(ISBLANK(AL37),"",VLOOKUP(AL37,'.'!$N$4:$O$17,2,FALSE))</f>
        <v/>
      </c>
      <c r="AP37" s="123"/>
      <c r="AQ37" s="41"/>
      <c r="AS37" s="139" t="str">
        <f t="shared" ref="AS37" si="17">IF(ISBLANK(M37),"leer","x.")</f>
        <v>leer</v>
      </c>
      <c r="AT37" s="139" t="str">
        <f t="shared" ref="AT37" si="18">IF(ISBLANK(M37),"leer","x.")</f>
        <v>leer</v>
      </c>
      <c r="AY37" s="139" t="str">
        <f>IF(ISBLANK(M37),"leer",IF(OR(M37="QD-43",M37="QD-51"),"BSM2.",IF(OR(M37="QD-43q",M37="QD-51q"),"qBSM2.","BSM20.")))</f>
        <v>leer</v>
      </c>
      <c r="BA37" s="139">
        <f t="shared" ref="BA37" si="19">IF(OR(AO37=20,AO37=30,AO37=40),1,IF(OR(AO37=50,AO37=60,AO37=70,AO37=80),2,0))</f>
        <v>0</v>
      </c>
      <c r="BB37" s="139">
        <f>D37*BA37</f>
        <v>0</v>
      </c>
    </row>
    <row r="38" spans="1:54" ht="15" x14ac:dyDescent="0.25">
      <c r="A38" s="135"/>
      <c r="B38" s="138"/>
      <c r="C38" s="136"/>
      <c r="D38" s="135"/>
      <c r="E38" s="136"/>
      <c r="F38" s="135"/>
      <c r="G38" s="138"/>
      <c r="H38" s="138"/>
      <c r="I38" s="138"/>
      <c r="J38" s="138"/>
      <c r="K38" s="136"/>
      <c r="L38" s="13"/>
      <c r="M38" s="124"/>
      <c r="N38" s="125"/>
      <c r="O38" s="126"/>
      <c r="P38" s="11"/>
      <c r="Q38" s="132"/>
      <c r="R38" s="132"/>
      <c r="S38" s="11"/>
      <c r="T38" s="195" t="s">
        <v>2</v>
      </c>
      <c r="U38" s="196"/>
      <c r="V38" s="105"/>
      <c r="W38" s="106"/>
      <c r="X38" s="107" t="str">
        <f>IF(D37=0,"",D37*V38)</f>
        <v/>
      </c>
      <c r="Y38" s="108"/>
      <c r="Z38" s="105"/>
      <c r="AA38" s="106"/>
      <c r="AB38" s="30"/>
      <c r="AC38" s="265" t="s">
        <v>283</v>
      </c>
      <c r="AD38" s="266"/>
      <c r="AE38" s="266"/>
      <c r="AF38" s="266"/>
      <c r="AG38" s="181" t="s">
        <v>284</v>
      </c>
      <c r="AH38" s="181"/>
      <c r="AI38" s="181"/>
      <c r="AJ38" s="182"/>
      <c r="AK38" s="25"/>
      <c r="AL38" s="124"/>
      <c r="AM38" s="125"/>
      <c r="AN38" s="126"/>
      <c r="AO38" s="122"/>
      <c r="AP38" s="123"/>
      <c r="AQ38" s="41"/>
      <c r="AS38" s="139"/>
      <c r="AT38" s="139"/>
      <c r="AY38" s="139" t="str">
        <f t="shared" si="10"/>
        <v>leer</v>
      </c>
      <c r="BA38" s="139"/>
      <c r="BB38" s="139"/>
    </row>
    <row r="39" spans="1:54" ht="15" x14ac:dyDescent="0.25">
      <c r="A39" s="133"/>
      <c r="B39" s="137"/>
      <c r="C39" s="134"/>
      <c r="D39" s="133"/>
      <c r="E39" s="134"/>
      <c r="F39" s="133"/>
      <c r="G39" s="137"/>
      <c r="H39" s="137"/>
      <c r="I39" s="137"/>
      <c r="J39" s="137"/>
      <c r="K39" s="134"/>
      <c r="L39" s="13"/>
      <c r="M39" s="124"/>
      <c r="N39" s="125"/>
      <c r="O39" s="126"/>
      <c r="P39" s="11"/>
      <c r="Q39" s="131"/>
      <c r="R39" s="131"/>
      <c r="S39" s="11"/>
      <c r="T39" s="209" t="s">
        <v>3</v>
      </c>
      <c r="U39" s="210"/>
      <c r="V39" s="109"/>
      <c r="W39" s="109"/>
      <c r="X39" s="110" t="str">
        <f>IF(D39=0,"",D39*V39)</f>
        <v/>
      </c>
      <c r="Y39" s="110"/>
      <c r="Z39" s="216"/>
      <c r="AA39" s="217"/>
      <c r="AB39" s="30"/>
      <c r="AC39" s="288"/>
      <c r="AD39" s="178"/>
      <c r="AE39" s="178"/>
      <c r="AF39" s="178"/>
      <c r="AG39" s="178"/>
      <c r="AH39" s="178"/>
      <c r="AI39" s="178"/>
      <c r="AJ39" s="92"/>
      <c r="AK39" s="18"/>
      <c r="AL39" s="124"/>
      <c r="AM39" s="125"/>
      <c r="AN39" s="126"/>
      <c r="AO39" s="122" t="str">
        <f>IF(ISBLANK(AL39),"",VLOOKUP(AL39,'.'!$N$4:$O$17,2,FALSE))</f>
        <v/>
      </c>
      <c r="AP39" s="123"/>
      <c r="AQ39" s="41"/>
      <c r="AS39" s="139" t="str">
        <f t="shared" ref="AS39" si="20">IF(ISBLANK(M39),"leer","x.")</f>
        <v>leer</v>
      </c>
      <c r="AT39" s="139" t="str">
        <f t="shared" ref="AT39" si="21">IF(ISBLANK(M39),"leer","x.")</f>
        <v>leer</v>
      </c>
      <c r="AY39" s="139" t="str">
        <f>IF(ISBLANK(M39),"leer",IF(OR(M39="QD-43",M39="QD-51"),"BSM2.",IF(OR(M39="QD-43q",M39="QD-51q"),"qBSM2.","BSM20.")))</f>
        <v>leer</v>
      </c>
      <c r="BA39" s="139">
        <f t="shared" ref="BA39" si="22">IF(OR(AO39=20,AO39=30,AO39=40),1,IF(OR(AO39=50,AO39=60,AO39=70,AO39=80),2,0))</f>
        <v>0</v>
      </c>
      <c r="BB39" s="139">
        <f>D39*BA39</f>
        <v>0</v>
      </c>
    </row>
    <row r="40" spans="1:54" ht="15" x14ac:dyDescent="0.25">
      <c r="A40" s="135"/>
      <c r="B40" s="138"/>
      <c r="C40" s="136"/>
      <c r="D40" s="135"/>
      <c r="E40" s="136"/>
      <c r="F40" s="135"/>
      <c r="G40" s="138"/>
      <c r="H40" s="138"/>
      <c r="I40" s="138"/>
      <c r="J40" s="138"/>
      <c r="K40" s="136"/>
      <c r="L40" s="13"/>
      <c r="M40" s="124"/>
      <c r="N40" s="125"/>
      <c r="O40" s="126"/>
      <c r="P40" s="11"/>
      <c r="Q40" s="132"/>
      <c r="R40" s="132"/>
      <c r="S40" s="11"/>
      <c r="T40" s="211" t="s">
        <v>2</v>
      </c>
      <c r="U40" s="212"/>
      <c r="V40" s="127"/>
      <c r="W40" s="128"/>
      <c r="X40" s="220" t="str">
        <f>IF(D39=0,"",D39*V40)</f>
        <v/>
      </c>
      <c r="Y40" s="221"/>
      <c r="Z40" s="127"/>
      <c r="AA40" s="128"/>
      <c r="AB40" s="30"/>
      <c r="AC40" s="91"/>
      <c r="AD40"/>
      <c r="AE40" s="96"/>
      <c r="AF40"/>
      <c r="AG40"/>
      <c r="AH40"/>
      <c r="AI40"/>
      <c r="AJ40" s="92"/>
      <c r="AK40" s="18"/>
      <c r="AL40" s="124"/>
      <c r="AM40" s="125"/>
      <c r="AN40" s="126"/>
      <c r="AO40" s="122"/>
      <c r="AP40" s="123"/>
      <c r="AQ40" s="41"/>
      <c r="AS40" s="139"/>
      <c r="AT40" s="139"/>
      <c r="AY40" s="139" t="str">
        <f t="shared" si="10"/>
        <v>leer</v>
      </c>
      <c r="BA40" s="139"/>
      <c r="BB40" s="139"/>
    </row>
    <row r="41" spans="1:54" ht="15" x14ac:dyDescent="0.25">
      <c r="A41" s="133"/>
      <c r="B41" s="137"/>
      <c r="C41" s="134"/>
      <c r="D41" s="133"/>
      <c r="E41" s="134"/>
      <c r="F41" s="133"/>
      <c r="G41" s="137"/>
      <c r="H41" s="137"/>
      <c r="I41" s="137"/>
      <c r="J41" s="137"/>
      <c r="K41" s="134"/>
      <c r="L41" s="13"/>
      <c r="M41" s="124"/>
      <c r="N41" s="125"/>
      <c r="O41" s="126"/>
      <c r="P41" s="11"/>
      <c r="Q41" s="131"/>
      <c r="R41" s="131"/>
      <c r="S41" s="11"/>
      <c r="T41" s="240" t="s">
        <v>3</v>
      </c>
      <c r="U41" s="241"/>
      <c r="V41" s="222"/>
      <c r="W41" s="222"/>
      <c r="X41" s="198" t="str">
        <f>IF(D41=0,"",D41*V41)</f>
        <v/>
      </c>
      <c r="Y41" s="198"/>
      <c r="Z41" s="218"/>
      <c r="AA41" s="219"/>
      <c r="AB41" s="30"/>
      <c r="AC41" s="91"/>
      <c r="AD41"/>
      <c r="AE41"/>
      <c r="AF41"/>
      <c r="AG41"/>
      <c r="AH41"/>
      <c r="AI41"/>
      <c r="AJ41" s="92"/>
      <c r="AK41" s="18"/>
      <c r="AL41" s="124"/>
      <c r="AM41" s="125"/>
      <c r="AN41" s="126"/>
      <c r="AO41" s="122" t="str">
        <f>IF(ISBLANK(AL41),"",VLOOKUP(AL41,'.'!$N$4:$O$17,2,FALSE))</f>
        <v/>
      </c>
      <c r="AP41" s="123"/>
      <c r="AQ41" s="41"/>
      <c r="AS41" s="139" t="str">
        <f t="shared" ref="AS41" si="23">IF(ISBLANK(M41),"leer","x.")</f>
        <v>leer</v>
      </c>
      <c r="AT41" s="139" t="str">
        <f t="shared" ref="AT41" si="24">IF(ISBLANK(M41),"leer","x.")</f>
        <v>leer</v>
      </c>
      <c r="AY41" s="139" t="str">
        <f>IF(ISBLANK(M41),"leer",IF(OR(M41="QD-43",M41="QD-51"),"BSM2.",IF(OR(M41="QD-43q",M41="QD-51q"),"qBSM2.","BSM20.")))</f>
        <v>leer</v>
      </c>
      <c r="BA41" s="139">
        <f t="shared" ref="BA41" si="25">IF(OR(AO41=20,AO41=30,AO41=40),1,IF(OR(AO41=50,AO41=60,AO41=70,AO41=80),2,0))</f>
        <v>0</v>
      </c>
      <c r="BB41" s="139">
        <f>D41*BA41</f>
        <v>0</v>
      </c>
    </row>
    <row r="42" spans="1:54" ht="15" x14ac:dyDescent="0.25">
      <c r="A42" s="135"/>
      <c r="B42" s="138"/>
      <c r="C42" s="136"/>
      <c r="D42" s="135"/>
      <c r="E42" s="136"/>
      <c r="F42" s="192"/>
      <c r="G42" s="193"/>
      <c r="H42" s="193"/>
      <c r="I42" s="193"/>
      <c r="J42" s="193"/>
      <c r="K42" s="194"/>
      <c r="L42" s="100"/>
      <c r="M42" s="171"/>
      <c r="N42" s="172"/>
      <c r="O42" s="173"/>
      <c r="P42" s="11"/>
      <c r="Q42" s="215"/>
      <c r="R42" s="215"/>
      <c r="S42" s="11"/>
      <c r="T42" s="213" t="s">
        <v>2</v>
      </c>
      <c r="U42" s="214"/>
      <c r="V42" s="176"/>
      <c r="W42" s="177"/>
      <c r="X42" s="286" t="str">
        <f>IF(D41=0,"",D41*V42)</f>
        <v/>
      </c>
      <c r="Y42" s="287"/>
      <c r="Z42" s="176"/>
      <c r="AA42" s="177"/>
      <c r="AB42" s="30"/>
      <c r="AC42" s="91"/>
      <c r="AD42"/>
      <c r="AE42"/>
      <c r="AF42"/>
      <c r="AG42"/>
      <c r="AH42"/>
      <c r="AI42"/>
      <c r="AJ42" s="92"/>
      <c r="AK42" s="18"/>
      <c r="AL42" s="171"/>
      <c r="AM42" s="172"/>
      <c r="AN42" s="173"/>
      <c r="AO42" s="174"/>
      <c r="AP42" s="175"/>
      <c r="AQ42" s="41"/>
      <c r="AS42" s="169"/>
      <c r="AT42" s="169"/>
      <c r="AV42" s="20"/>
      <c r="AY42" s="169" t="str">
        <f t="shared" si="10"/>
        <v>leer</v>
      </c>
      <c r="BA42" s="139"/>
      <c r="BB42" s="273"/>
    </row>
    <row r="43" spans="1:54" ht="15" customHeight="1" x14ac:dyDescent="0.25">
      <c r="A43" s="121" t="s">
        <v>263</v>
      </c>
      <c r="B43" s="121"/>
      <c r="C43" s="121"/>
      <c r="D43" s="120">
        <f>SUM(D31:E42)</f>
        <v>0</v>
      </c>
      <c r="E43" s="120"/>
      <c r="F43" s="52" t="s">
        <v>274</v>
      </c>
      <c r="G43" s="50"/>
      <c r="H43" s="50"/>
      <c r="I43" s="50"/>
      <c r="J43" s="50"/>
      <c r="K43" s="50"/>
      <c r="L43" s="101"/>
      <c r="M43" s="51"/>
      <c r="N43" s="51"/>
      <c r="O43" s="51"/>
      <c r="P43" s="98"/>
      <c r="Q43" s="51"/>
      <c r="R43" s="51"/>
      <c r="S43" s="98"/>
      <c r="T43" s="121" t="s">
        <v>263</v>
      </c>
      <c r="U43" s="121"/>
      <c r="V43" s="121"/>
      <c r="W43" s="121"/>
      <c r="X43" s="120">
        <f>SUM(X31:Y42)</f>
        <v>0</v>
      </c>
      <c r="Y43" s="120"/>
      <c r="Z43" s="48"/>
      <c r="AA43" s="48"/>
      <c r="AB43" s="27"/>
      <c r="AC43" s="97"/>
      <c r="AD43" s="97"/>
      <c r="AE43" s="97"/>
      <c r="AF43" s="97"/>
      <c r="AG43" s="97"/>
      <c r="AH43" s="97"/>
      <c r="AI43" s="97"/>
      <c r="AJ43" s="97"/>
      <c r="AK43" s="18"/>
      <c r="AL43" s="48" t="s">
        <v>263</v>
      </c>
      <c r="AM43" s="78"/>
      <c r="AN43" s="120">
        <f>BB43</f>
        <v>0</v>
      </c>
      <c r="AO43" s="120"/>
      <c r="AP43" s="48" t="s">
        <v>264</v>
      </c>
      <c r="AQ43" s="59"/>
      <c r="AV43" s="18"/>
      <c r="BA43" s="79"/>
      <c r="BB43" s="79">
        <f>SUM(BB31:BB42)</f>
        <v>0</v>
      </c>
    </row>
    <row r="44" spans="1:54" s="20" customFormat="1" ht="9.9499999999999993" customHeight="1" x14ac:dyDescent="0.25">
      <c r="E44" s="291" t="s">
        <v>296</v>
      </c>
      <c r="F44" s="291"/>
      <c r="G44" s="291"/>
      <c r="H44" s="291"/>
      <c r="I44" s="291"/>
      <c r="J44" s="291"/>
      <c r="K44" s="291"/>
      <c r="L44" s="291"/>
      <c r="M44" s="291"/>
      <c r="N44" s="291"/>
      <c r="O44" s="291"/>
      <c r="P44" s="291"/>
      <c r="Q44" s="291"/>
      <c r="R44" s="291"/>
      <c r="S44" s="291"/>
      <c r="T44" s="291"/>
      <c r="U44" s="291"/>
      <c r="V44" s="291"/>
      <c r="W44" s="291"/>
      <c r="X44" s="291"/>
      <c r="Y44" s="291"/>
      <c r="Z44" s="291"/>
      <c r="AA44" s="291"/>
      <c r="AB44" s="291"/>
      <c r="AC44" s="291"/>
      <c r="AD44" s="291"/>
      <c r="AE44" s="291"/>
      <c r="AF44" s="291"/>
      <c r="AG44" s="291"/>
      <c r="AH44" s="291"/>
      <c r="AI44" s="291"/>
      <c r="AJ44" s="291"/>
      <c r="AK44" s="291"/>
      <c r="AL44" s="291"/>
      <c r="AM44" s="291"/>
      <c r="AN44" s="291"/>
      <c r="AO44" s="291"/>
      <c r="AP44" s="291"/>
      <c r="AQ44" s="18"/>
    </row>
    <row r="45" spans="1:54" ht="15" customHeight="1" x14ac:dyDescent="0.25">
      <c r="A45" s="66" t="s">
        <v>312</v>
      </c>
      <c r="B45" s="66"/>
      <c r="C45" s="66"/>
      <c r="D45" s="66"/>
      <c r="E45" s="291"/>
      <c r="F45" s="291"/>
      <c r="G45" s="291"/>
      <c r="H45" s="291"/>
      <c r="I45" s="291"/>
      <c r="J45" s="291"/>
      <c r="K45" s="291"/>
      <c r="L45" s="291"/>
      <c r="M45" s="291"/>
      <c r="N45" s="291"/>
      <c r="O45" s="291"/>
      <c r="P45" s="291"/>
      <c r="Q45" s="291"/>
      <c r="R45" s="291"/>
      <c r="S45" s="291"/>
      <c r="T45" s="291"/>
      <c r="U45" s="291"/>
      <c r="V45" s="291"/>
      <c r="W45" s="291"/>
      <c r="X45" s="291"/>
      <c r="Y45" s="291"/>
      <c r="Z45" s="291"/>
      <c r="AA45" s="291"/>
      <c r="AB45" s="291"/>
      <c r="AC45" s="291"/>
      <c r="AD45" s="291"/>
      <c r="AE45" s="291"/>
      <c r="AF45" s="291"/>
      <c r="AG45" s="291"/>
      <c r="AH45" s="291"/>
      <c r="AI45" s="291"/>
      <c r="AJ45" s="291"/>
      <c r="AK45" s="291"/>
      <c r="AL45" s="291"/>
      <c r="AM45" s="291"/>
      <c r="AN45" s="291"/>
      <c r="AO45" s="291"/>
      <c r="AP45" s="291"/>
    </row>
    <row r="46" spans="1:54" ht="20.100000000000001" customHeight="1" x14ac:dyDescent="0.25">
      <c r="A46" s="203" t="s">
        <v>309</v>
      </c>
      <c r="B46" s="208"/>
      <c r="C46" s="204"/>
      <c r="D46" s="162">
        <v>3</v>
      </c>
      <c r="E46" s="164"/>
      <c r="F46" s="162" t="s">
        <v>287</v>
      </c>
      <c r="G46" s="163"/>
      <c r="H46" s="163"/>
      <c r="I46" s="163"/>
      <c r="J46" s="163"/>
      <c r="K46" s="164"/>
      <c r="L46" s="13"/>
      <c r="M46" s="122" t="s">
        <v>13</v>
      </c>
      <c r="N46" s="205"/>
      <c r="O46" s="123"/>
      <c r="P46" s="11"/>
      <c r="Q46" s="72" t="s">
        <v>26</v>
      </c>
      <c r="R46" s="72" t="s">
        <v>26</v>
      </c>
      <c r="S46" s="13"/>
      <c r="T46" s="170" t="str">
        <f t="shared" ref="T46:T47" si="26">IF(Q46="","","ve 1.4362")</f>
        <v>ve 1.4362</v>
      </c>
      <c r="U46" s="170"/>
      <c r="V46" s="170"/>
      <c r="W46" s="170"/>
      <c r="X46" s="139">
        <v>350</v>
      </c>
      <c r="Y46" s="139"/>
      <c r="Z46" s="139"/>
      <c r="AA46" s="139"/>
      <c r="AB46" s="28"/>
      <c r="AC46" s="139" t="s">
        <v>289</v>
      </c>
      <c r="AD46" s="139"/>
      <c r="AE46" s="139"/>
      <c r="AF46" s="139"/>
      <c r="AG46" s="139" t="s">
        <v>51</v>
      </c>
      <c r="AH46" s="139"/>
      <c r="AI46" s="139"/>
      <c r="AJ46" s="139"/>
      <c r="AK46" s="28"/>
      <c r="AL46" s="139" t="s">
        <v>22</v>
      </c>
      <c r="AM46" s="139"/>
      <c r="AN46" s="139"/>
      <c r="AO46" s="122">
        <f>IF(ISBLANK(AL46),"",VLOOKUP(AL46,'.'!$N$4:$O$17,2,FALSE))</f>
        <v>50</v>
      </c>
      <c r="AP46" s="123"/>
      <c r="AQ46" s="41"/>
      <c r="AR46" s="9"/>
      <c r="AS46" s="14" t="str">
        <f t="shared" ref="AS46:AS47" si="27">IF(ISBLANK(M46),"leer","x.")</f>
        <v>x.</v>
      </c>
      <c r="AT46" s="14" t="str">
        <f t="shared" ref="AT46:AT47" si="28">IF(ISBLANK(M46),"leer","x.")</f>
        <v>x.</v>
      </c>
      <c r="AU46" s="14" t="str">
        <f t="shared" ref="AU46:AU47" si="29">IF(Q46="x","MatDorn.","leer")</f>
        <v>MatDorn.</v>
      </c>
      <c r="AV46" s="14" t="str">
        <f t="shared" ref="AV46:AV47" si="30">IF(Q46="x",IF(M46="QD-35","LDorn35.","LDorn."),"leer")</f>
        <v>LDorn.</v>
      </c>
      <c r="AW46" s="14" t="str">
        <f t="shared" ref="AW46:AW47" si="31">IF(R46="x",IF(T46="fvz CK 60 E","fvz","VE"),"leer")</f>
        <v>VE</v>
      </c>
      <c r="AX46" s="14" t="str">
        <f t="shared" ref="AX46:AX47" si="32">IF(R46="x",IF(X46=300,"L300.",IF(X46=350,"L350.",IF(X46=400,"L400.",IF(X46=470,"L470.",IF(X46=500,"L500.",IF(M46="QD-35","L035.","L0.")))))),"leer")</f>
        <v>L350.</v>
      </c>
      <c r="AY46" s="14" t="str">
        <f t="shared" ref="AY46:AY47" si="33">IF(ISBLANK(M46),"leer",IF(AC46="qHülse","qBSM1.",IF(OR(AC46="pHülse",AC46="sHülse"),"BSM1.","BSM10.")))</f>
        <v>BSM10.</v>
      </c>
    </row>
    <row r="47" spans="1:54" ht="20.100000000000001" customHeight="1" x14ac:dyDescent="0.25">
      <c r="A47" s="162" t="s">
        <v>310</v>
      </c>
      <c r="B47" s="163"/>
      <c r="C47" s="164"/>
      <c r="D47" s="162">
        <v>2</v>
      </c>
      <c r="E47" s="164"/>
      <c r="F47" s="162" t="s">
        <v>287</v>
      </c>
      <c r="G47" s="163"/>
      <c r="H47" s="163"/>
      <c r="I47" s="163"/>
      <c r="J47" s="163"/>
      <c r="K47" s="164"/>
      <c r="L47" s="13"/>
      <c r="M47" s="122" t="s">
        <v>14</v>
      </c>
      <c r="N47" s="205"/>
      <c r="O47" s="123"/>
      <c r="P47" s="11"/>
      <c r="Q47" s="72" t="s">
        <v>26</v>
      </c>
      <c r="R47" s="72"/>
      <c r="S47" s="13"/>
      <c r="T47" s="170" t="str">
        <f t="shared" si="26"/>
        <v>ve 1.4362</v>
      </c>
      <c r="U47" s="170"/>
      <c r="V47" s="170"/>
      <c r="W47" s="170"/>
      <c r="X47" s="139">
        <v>400</v>
      </c>
      <c r="Y47" s="139"/>
      <c r="Z47" s="139"/>
      <c r="AA47" s="139"/>
      <c r="AB47" s="28"/>
      <c r="AC47" s="139"/>
      <c r="AD47" s="139"/>
      <c r="AE47" s="139"/>
      <c r="AF47" s="139"/>
      <c r="AG47" s="139"/>
      <c r="AH47" s="139"/>
      <c r="AI47" s="139"/>
      <c r="AJ47" s="139"/>
      <c r="AK47" s="28"/>
      <c r="AL47" s="139"/>
      <c r="AM47" s="139"/>
      <c r="AN47" s="139"/>
      <c r="AO47" s="122" t="str">
        <f>IF(ISBLANK(AL47),"",VLOOKUP(AL47,'.'!$N$4:$O$17,2,FALSE))</f>
        <v/>
      </c>
      <c r="AP47" s="123"/>
      <c r="AQ47" s="41"/>
      <c r="AR47" s="9"/>
      <c r="AS47" s="14" t="str">
        <f t="shared" si="27"/>
        <v>x.</v>
      </c>
      <c r="AT47" s="14" t="str">
        <f t="shared" si="28"/>
        <v>x.</v>
      </c>
      <c r="AU47" s="14" t="str">
        <f t="shared" si="29"/>
        <v>MatDorn.</v>
      </c>
      <c r="AV47" s="14" t="str">
        <f t="shared" si="30"/>
        <v>LDorn.</v>
      </c>
      <c r="AW47" s="14" t="str">
        <f t="shared" si="31"/>
        <v>leer</v>
      </c>
      <c r="AX47" s="14" t="str">
        <f t="shared" si="32"/>
        <v>leer</v>
      </c>
      <c r="AY47" s="14" t="str">
        <f t="shared" si="33"/>
        <v>BSM10.</v>
      </c>
    </row>
    <row r="48" spans="1:54" s="20" customFormat="1" ht="5.0999999999999996" customHeight="1" x14ac:dyDescent="0.25">
      <c r="A48" s="30"/>
      <c r="B48" s="30"/>
      <c r="C48" s="30"/>
      <c r="D48" s="30"/>
      <c r="E48" s="30"/>
      <c r="F48" s="30"/>
      <c r="G48" s="30"/>
      <c r="H48" s="30"/>
      <c r="I48" s="30"/>
      <c r="J48" s="30"/>
      <c r="K48" s="30"/>
      <c r="L48" s="3"/>
      <c r="M48" s="30"/>
      <c r="N48" s="30"/>
      <c r="O48" s="30"/>
      <c r="P48" s="11"/>
      <c r="Q48" s="42"/>
      <c r="R48" s="42"/>
      <c r="S48" s="3"/>
      <c r="T48" s="30"/>
      <c r="U48" s="30"/>
      <c r="V48" s="30"/>
      <c r="W48" s="30"/>
      <c r="X48" s="30"/>
      <c r="Y48" s="30"/>
      <c r="Z48" s="30"/>
      <c r="AA48" s="30"/>
      <c r="AB48" s="41"/>
      <c r="AC48" s="30"/>
      <c r="AD48" s="30"/>
      <c r="AE48" s="30"/>
      <c r="AF48" s="30"/>
      <c r="AG48" s="30"/>
      <c r="AH48" s="30"/>
      <c r="AI48" s="30"/>
      <c r="AJ48" s="30"/>
      <c r="AK48" s="41"/>
      <c r="AL48" s="30"/>
      <c r="AM48" s="30"/>
      <c r="AN48" s="30"/>
      <c r="AO48" s="30"/>
      <c r="AP48" s="30"/>
      <c r="AQ48" s="41"/>
      <c r="AR48" s="9"/>
      <c r="AW48" s="29"/>
      <c r="AX48" s="29"/>
      <c r="AY48" s="29"/>
    </row>
    <row r="49" spans="1:51" ht="15" customHeight="1" x14ac:dyDescent="0.25">
      <c r="A49" s="201" t="s">
        <v>311</v>
      </c>
      <c r="B49" s="207"/>
      <c r="C49" s="202"/>
      <c r="D49" s="201">
        <v>5</v>
      </c>
      <c r="E49" s="202"/>
      <c r="F49" s="201" t="s">
        <v>287</v>
      </c>
      <c r="G49" s="207"/>
      <c r="H49" s="207"/>
      <c r="I49" s="207"/>
      <c r="J49" s="207"/>
      <c r="K49" s="202"/>
      <c r="L49" s="3"/>
      <c r="M49" s="122" t="s">
        <v>93</v>
      </c>
      <c r="N49" s="205"/>
      <c r="O49" s="123"/>
      <c r="P49" s="11"/>
      <c r="Q49" s="206" t="s">
        <v>26</v>
      </c>
      <c r="R49" s="206" t="s">
        <v>26</v>
      </c>
      <c r="S49" s="11"/>
      <c r="T49" s="240" t="s">
        <v>3</v>
      </c>
      <c r="U49" s="241"/>
      <c r="V49" s="197">
        <v>2</v>
      </c>
      <c r="W49" s="197"/>
      <c r="X49" s="198">
        <f>IF(D49=0,"",D49*V49)</f>
        <v>10</v>
      </c>
      <c r="Y49" s="198"/>
      <c r="Z49" s="289">
        <v>200</v>
      </c>
      <c r="AA49" s="290"/>
      <c r="AB49" s="30"/>
      <c r="AC49" s="140"/>
      <c r="AD49" s="141"/>
      <c r="AE49" s="141"/>
      <c r="AF49" s="141"/>
      <c r="AG49" s="141"/>
      <c r="AH49" s="141"/>
      <c r="AI49" s="141"/>
      <c r="AJ49" s="142"/>
      <c r="AK49" s="39"/>
      <c r="AL49" s="122" t="s">
        <v>46</v>
      </c>
      <c r="AM49" s="205"/>
      <c r="AN49" s="123"/>
      <c r="AO49" s="122">
        <f>IF(ISBLANK(AL49),"",VLOOKUP(AL49,'.'!$N$4:$O$17,2,FALSE))</f>
        <v>80</v>
      </c>
      <c r="AP49" s="123"/>
      <c r="AQ49" s="41"/>
      <c r="AR49" s="45"/>
      <c r="AY49" s="139" t="str">
        <f>IF(ISBLANK(M49),"leer",IF(OR(M49="QD-43",M49="QD-51"),"BSM2.",IF(OR(M49="QD-43q",M49="QD-51q"),"qBSM2.","BSM20.")))</f>
        <v>qBSM2.</v>
      </c>
    </row>
    <row r="50" spans="1:51" ht="15" customHeight="1" x14ac:dyDescent="0.25">
      <c r="A50" s="203"/>
      <c r="B50" s="208"/>
      <c r="C50" s="204"/>
      <c r="D50" s="203"/>
      <c r="E50" s="204"/>
      <c r="F50" s="203"/>
      <c r="G50" s="208"/>
      <c r="H50" s="208"/>
      <c r="I50" s="208"/>
      <c r="J50" s="208"/>
      <c r="K50" s="204"/>
      <c r="L50" s="3"/>
      <c r="M50" s="122"/>
      <c r="N50" s="205"/>
      <c r="O50" s="123"/>
      <c r="P50" s="11"/>
      <c r="Q50" s="206"/>
      <c r="R50" s="206"/>
      <c r="S50" s="11"/>
      <c r="T50" s="195" t="s">
        <v>2</v>
      </c>
      <c r="U50" s="196"/>
      <c r="V50" s="199">
        <v>2</v>
      </c>
      <c r="W50" s="200"/>
      <c r="X50" s="107">
        <f>IF(D49=0,"",D49*V50)</f>
        <v>10</v>
      </c>
      <c r="Y50" s="108"/>
      <c r="Z50" s="199">
        <v>180</v>
      </c>
      <c r="AA50" s="200"/>
      <c r="AB50" s="30"/>
      <c r="AC50" s="143"/>
      <c r="AD50" s="144"/>
      <c r="AE50" s="144"/>
      <c r="AF50" s="144"/>
      <c r="AG50" s="144"/>
      <c r="AH50" s="144"/>
      <c r="AI50" s="144"/>
      <c r="AJ50" s="145"/>
      <c r="AK50" s="39"/>
      <c r="AL50" s="122"/>
      <c r="AM50" s="205"/>
      <c r="AN50" s="123"/>
      <c r="AO50" s="122"/>
      <c r="AP50" s="123"/>
      <c r="AQ50" s="41"/>
      <c r="AR50" s="46"/>
      <c r="AY50" s="139" t="str">
        <f t="shared" ref="AY50" si="34">IF(ISBLANK(M50),"leer",IF(AC50="qHülse","qBSM1.",IF(OR(AC50="pHülse",AC50="sHülse"),"BSM1.","BSM10.")))</f>
        <v>leer</v>
      </c>
    </row>
    <row r="51" spans="1:51" ht="9.9499999999999993" customHeight="1" x14ac:dyDescent="0.25">
      <c r="A51" s="40"/>
      <c r="B51" s="40"/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  <c r="AF51" s="40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9"/>
      <c r="AR51" s="47"/>
    </row>
    <row r="52" spans="1:51" ht="9.9499999999999993" customHeight="1" x14ac:dyDescent="0.25">
      <c r="A52" s="21"/>
      <c r="B52" s="21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19"/>
      <c r="W52" s="19"/>
      <c r="X52" s="87"/>
      <c r="Y52" s="87"/>
      <c r="Z52" s="87"/>
      <c r="AA52" s="87"/>
      <c r="AB52" s="87"/>
      <c r="AC52" s="87"/>
      <c r="AD52" s="87"/>
      <c r="AE52" s="21"/>
      <c r="AF52" s="21"/>
      <c r="AG52" s="21"/>
      <c r="AH52" s="21"/>
      <c r="AI52" s="21"/>
      <c r="AJ52" s="21"/>
      <c r="AK52" s="21"/>
      <c r="AL52" s="21"/>
      <c r="AM52" s="54"/>
      <c r="AN52" s="55"/>
      <c r="AO52" s="55"/>
      <c r="AP52" s="55"/>
      <c r="AQ52" s="9"/>
      <c r="AR52" s="20"/>
    </row>
    <row r="53" spans="1:51" ht="18" customHeight="1" x14ac:dyDescent="0.25">
      <c r="A53" s="84"/>
      <c r="B53" s="84"/>
      <c r="C53" s="84"/>
      <c r="D53" s="84"/>
      <c r="E53" s="84"/>
      <c r="F53" s="84"/>
      <c r="G53" s="84"/>
      <c r="H53" s="84"/>
      <c r="I53" s="84"/>
      <c r="J53" s="84"/>
      <c r="K53" s="84"/>
      <c r="L53" s="84"/>
      <c r="M53" s="84"/>
      <c r="N53" s="84"/>
      <c r="O53" s="84"/>
      <c r="P53" s="84"/>
      <c r="Q53" s="84"/>
      <c r="R53" s="285" t="s">
        <v>314</v>
      </c>
      <c r="S53" s="285"/>
      <c r="T53" s="285"/>
      <c r="U53" s="285"/>
      <c r="V53" s="285"/>
      <c r="W53" s="285"/>
      <c r="X53" s="285"/>
      <c r="Y53" s="285"/>
      <c r="Z53" s="285"/>
      <c r="AA53" s="285"/>
      <c r="AB53" s="285"/>
      <c r="AC53" s="285"/>
      <c r="AD53" s="285"/>
      <c r="AE53" s="285"/>
      <c r="AF53" s="285"/>
      <c r="AG53" s="285"/>
      <c r="AH53" s="285"/>
      <c r="AI53" s="285"/>
      <c r="AJ53" s="285"/>
      <c r="AQ53" s="18"/>
      <c r="AR53" s="20"/>
    </row>
    <row r="54" spans="1:51" ht="18" customHeight="1" x14ac:dyDescent="0.25">
      <c r="A54" s="84"/>
      <c r="B54" s="84"/>
      <c r="C54" s="84"/>
      <c r="D54" s="84"/>
      <c r="E54" s="84"/>
      <c r="F54" s="84"/>
      <c r="G54" s="84"/>
      <c r="H54" s="84"/>
      <c r="I54" s="84"/>
      <c r="J54" s="84"/>
      <c r="K54" s="84"/>
      <c r="L54" s="84"/>
      <c r="M54" s="84"/>
      <c r="N54" s="84"/>
      <c r="O54" s="84"/>
      <c r="P54" s="84"/>
      <c r="Q54" s="88"/>
      <c r="R54" s="285"/>
      <c r="S54" s="285"/>
      <c r="T54" s="285"/>
      <c r="U54" s="285"/>
      <c r="V54" s="285"/>
      <c r="W54" s="285"/>
      <c r="X54" s="285"/>
      <c r="Y54" s="285"/>
      <c r="Z54" s="285"/>
      <c r="AA54" s="285"/>
      <c r="AB54" s="285"/>
      <c r="AC54" s="285"/>
      <c r="AD54" s="285"/>
      <c r="AE54" s="285"/>
      <c r="AF54" s="285"/>
      <c r="AG54" s="285"/>
      <c r="AH54" s="285"/>
      <c r="AI54" s="285"/>
      <c r="AJ54" s="285"/>
      <c r="AQ54" s="53"/>
    </row>
    <row r="55" spans="1:51" ht="18" customHeight="1" x14ac:dyDescent="0.25">
      <c r="A55" s="89" t="s">
        <v>298</v>
      </c>
      <c r="B55" s="84"/>
      <c r="C55" s="84"/>
      <c r="D55" s="84"/>
      <c r="E55" s="84"/>
      <c r="F55" s="84"/>
      <c r="G55" s="84"/>
      <c r="H55" s="84"/>
      <c r="I55" s="84"/>
      <c r="J55" s="84"/>
      <c r="K55" s="84"/>
      <c r="L55" s="84"/>
      <c r="M55" s="84"/>
      <c r="N55" s="84"/>
      <c r="O55" s="84"/>
      <c r="P55" s="84"/>
      <c r="Q55" s="88"/>
      <c r="R55" s="285"/>
      <c r="S55" s="285"/>
      <c r="T55" s="285"/>
      <c r="U55" s="285"/>
      <c r="V55" s="285"/>
      <c r="W55" s="285"/>
      <c r="X55" s="285"/>
      <c r="Y55" s="285"/>
      <c r="Z55" s="285"/>
      <c r="AA55" s="285"/>
      <c r="AB55" s="285"/>
      <c r="AC55" s="285"/>
      <c r="AD55" s="285"/>
      <c r="AE55" s="285"/>
      <c r="AF55" s="285"/>
      <c r="AG55" s="285"/>
      <c r="AH55" s="285"/>
      <c r="AI55" s="285"/>
      <c r="AJ55" s="285"/>
      <c r="AQ55" s="73"/>
    </row>
    <row r="56" spans="1:51" ht="18" customHeight="1" x14ac:dyDescent="0.25">
      <c r="A56" s="90" t="s">
        <v>299</v>
      </c>
      <c r="B56" s="84"/>
      <c r="C56" s="84"/>
      <c r="D56" s="84"/>
      <c r="E56" s="84"/>
      <c r="F56" s="84"/>
      <c r="G56" s="84"/>
      <c r="H56" s="84"/>
      <c r="I56" s="84"/>
      <c r="J56" s="90" t="s">
        <v>300</v>
      </c>
      <c r="K56" s="84"/>
      <c r="L56" s="84"/>
      <c r="M56" s="84"/>
      <c r="N56" s="84"/>
      <c r="O56" s="84"/>
      <c r="P56" s="84"/>
      <c r="Q56" s="88"/>
      <c r="R56" s="285"/>
      <c r="S56" s="285"/>
      <c r="T56" s="285"/>
      <c r="U56" s="285"/>
      <c r="V56" s="285"/>
      <c r="W56" s="285"/>
      <c r="X56" s="285"/>
      <c r="Y56" s="285"/>
      <c r="Z56" s="285"/>
      <c r="AA56" s="285"/>
      <c r="AB56" s="285"/>
      <c r="AC56" s="285"/>
      <c r="AD56" s="285"/>
      <c r="AE56" s="285"/>
      <c r="AF56" s="285"/>
      <c r="AG56" s="285"/>
      <c r="AH56" s="285"/>
      <c r="AI56" s="285"/>
      <c r="AJ56" s="285"/>
      <c r="AK56" s="284" t="s">
        <v>297</v>
      </c>
      <c r="AL56" s="284"/>
      <c r="AM56" s="284"/>
      <c r="AN56" s="284"/>
      <c r="AO56" s="284"/>
      <c r="AP56" s="284"/>
      <c r="AQ56" s="73"/>
    </row>
    <row r="57" spans="1:51" ht="18" customHeight="1" x14ac:dyDescent="0.25">
      <c r="A57" s="90" t="s">
        <v>301</v>
      </c>
      <c r="B57" s="84"/>
      <c r="C57" s="84"/>
      <c r="D57" s="84"/>
      <c r="E57" s="84"/>
      <c r="F57" s="84"/>
      <c r="G57" s="84"/>
      <c r="H57" s="84"/>
      <c r="I57" s="84"/>
      <c r="J57" s="90" t="s">
        <v>302</v>
      </c>
      <c r="K57" s="84"/>
      <c r="L57" s="84"/>
      <c r="M57" s="84"/>
      <c r="N57" s="84"/>
      <c r="O57" s="84"/>
      <c r="P57" s="84"/>
      <c r="Q57" s="88"/>
      <c r="R57" s="285"/>
      <c r="S57" s="285"/>
      <c r="T57" s="285"/>
      <c r="U57" s="285"/>
      <c r="V57" s="285"/>
      <c r="W57" s="285"/>
      <c r="X57" s="285"/>
      <c r="Y57" s="285"/>
      <c r="Z57" s="285"/>
      <c r="AA57" s="285"/>
      <c r="AB57" s="285"/>
      <c r="AC57" s="285"/>
      <c r="AD57" s="285"/>
      <c r="AE57" s="285"/>
      <c r="AF57" s="285"/>
      <c r="AG57" s="285"/>
      <c r="AH57" s="285"/>
      <c r="AI57" s="285"/>
      <c r="AJ57" s="285"/>
      <c r="AK57" s="281" t="s">
        <v>295</v>
      </c>
      <c r="AL57" s="282"/>
      <c r="AM57" s="282"/>
      <c r="AN57" s="282"/>
      <c r="AO57" s="282"/>
      <c r="AP57" s="283"/>
      <c r="AQ57" s="73"/>
    </row>
    <row r="58" spans="1:51" ht="18" customHeight="1" x14ac:dyDescent="0.25">
      <c r="A58" s="90" t="s">
        <v>303</v>
      </c>
      <c r="B58" s="84"/>
      <c r="C58" s="84"/>
      <c r="D58" s="84"/>
      <c r="E58" s="84"/>
      <c r="F58" s="84"/>
      <c r="G58" s="84"/>
      <c r="H58" s="84"/>
      <c r="I58" s="84"/>
      <c r="J58" s="90" t="s">
        <v>304</v>
      </c>
      <c r="K58" s="84"/>
      <c r="L58" s="84"/>
      <c r="M58" s="84"/>
      <c r="N58" s="84"/>
      <c r="O58" s="84"/>
      <c r="P58" s="84"/>
      <c r="Q58" s="88"/>
      <c r="R58" s="285"/>
      <c r="S58" s="285"/>
      <c r="T58" s="285"/>
      <c r="U58" s="285"/>
      <c r="V58" s="285"/>
      <c r="W58" s="285"/>
      <c r="X58" s="285"/>
      <c r="Y58" s="285"/>
      <c r="Z58" s="285"/>
      <c r="AA58" s="285"/>
      <c r="AB58" s="285"/>
      <c r="AC58" s="285"/>
      <c r="AD58" s="285"/>
      <c r="AE58" s="285"/>
      <c r="AF58" s="285"/>
      <c r="AG58" s="285"/>
      <c r="AH58" s="285"/>
      <c r="AI58" s="285"/>
      <c r="AJ58" s="285"/>
      <c r="AK58" s="278" t="s">
        <v>293</v>
      </c>
      <c r="AL58" s="279"/>
      <c r="AM58" s="279"/>
      <c r="AN58" s="279"/>
      <c r="AO58" s="279"/>
      <c r="AP58" s="280"/>
      <c r="AQ58" s="73"/>
    </row>
    <row r="59" spans="1:51" ht="18" customHeight="1" x14ac:dyDescent="0.25">
      <c r="A59" s="90" t="s">
        <v>305</v>
      </c>
      <c r="B59" s="84"/>
      <c r="C59" s="84"/>
      <c r="D59" s="84"/>
      <c r="E59" s="84"/>
      <c r="F59" s="84"/>
      <c r="G59" s="84"/>
      <c r="H59" s="84"/>
      <c r="I59" s="84"/>
      <c r="J59" s="90" t="s">
        <v>306</v>
      </c>
      <c r="K59" s="84"/>
      <c r="L59" s="84"/>
      <c r="M59" s="84"/>
      <c r="N59" s="84"/>
      <c r="O59" s="84"/>
      <c r="P59" s="84"/>
      <c r="Q59" s="88"/>
      <c r="R59" s="285"/>
      <c r="S59" s="285"/>
      <c r="T59" s="285"/>
      <c r="U59" s="285"/>
      <c r="V59" s="285"/>
      <c r="W59" s="285"/>
      <c r="X59" s="285"/>
      <c r="Y59" s="285"/>
      <c r="Z59" s="285"/>
      <c r="AA59" s="285"/>
      <c r="AB59" s="285"/>
      <c r="AC59" s="285"/>
      <c r="AD59" s="285"/>
      <c r="AE59" s="285"/>
      <c r="AF59" s="285"/>
      <c r="AG59" s="285"/>
      <c r="AH59" s="285"/>
      <c r="AI59" s="285"/>
      <c r="AJ59" s="285"/>
      <c r="AK59" s="274" t="s">
        <v>292</v>
      </c>
      <c r="AL59" s="275"/>
      <c r="AM59" s="275"/>
      <c r="AN59" s="275"/>
      <c r="AO59" s="275"/>
      <c r="AP59" s="276"/>
      <c r="AQ59" s="73"/>
    </row>
  </sheetData>
  <sheetProtection algorithmName="SHA-512" hashValue="Gw6DpaHO9BtvrcrYVfMK/x4fuV6/tmUDrC6HR1S9d5SBGbJEoe7Z6mMa18YSZiwkx30uLybRXsmJhcQMuB+GDA==" saltValue="/lT0SCibgj0lXnenmS3FOA==" spinCount="100000" sheet="1" objects="1" scenarios="1" selectLockedCells="1"/>
  <mergeCells count="345">
    <mergeCell ref="AK59:AP59"/>
    <mergeCell ref="AO24:AP24"/>
    <mergeCell ref="AL29:AN30"/>
    <mergeCell ref="X30:Y30"/>
    <mergeCell ref="AK58:AP58"/>
    <mergeCell ref="AK57:AP57"/>
    <mergeCell ref="AK56:AP56"/>
    <mergeCell ref="R53:AJ59"/>
    <mergeCell ref="Z50:AA50"/>
    <mergeCell ref="T49:U49"/>
    <mergeCell ref="T43:W43"/>
    <mergeCell ref="T41:U41"/>
    <mergeCell ref="AL49:AN50"/>
    <mergeCell ref="AO49:AP50"/>
    <mergeCell ref="X47:AA47"/>
    <mergeCell ref="AC47:AF47"/>
    <mergeCell ref="AG47:AJ47"/>
    <mergeCell ref="X42:Y42"/>
    <mergeCell ref="AC39:AE39"/>
    <mergeCell ref="Z49:AA49"/>
    <mergeCell ref="Z39:AA39"/>
    <mergeCell ref="Z40:AA40"/>
    <mergeCell ref="Z41:AA41"/>
    <mergeCell ref="E44:AP45"/>
    <mergeCell ref="BA14:BB15"/>
    <mergeCell ref="AN25:AO25"/>
    <mergeCell ref="BA31:BA32"/>
    <mergeCell ref="BA28:BB29"/>
    <mergeCell ref="X43:Y43"/>
    <mergeCell ref="AN43:AO43"/>
    <mergeCell ref="BB31:BB32"/>
    <mergeCell ref="BA33:BA34"/>
    <mergeCell ref="BB33:BB34"/>
    <mergeCell ref="BA35:BA36"/>
    <mergeCell ref="BB35:BB36"/>
    <mergeCell ref="BA37:BA38"/>
    <mergeCell ref="BB37:BB38"/>
    <mergeCell ref="BA39:BA40"/>
    <mergeCell ref="BB39:BB40"/>
    <mergeCell ref="BA41:BA42"/>
    <mergeCell ref="BB41:BB42"/>
    <mergeCell ref="T14:AA14"/>
    <mergeCell ref="AC14:AJ14"/>
    <mergeCell ref="AS33:AS34"/>
    <mergeCell ref="AT33:AT34"/>
    <mergeCell ref="AS35:AS36"/>
    <mergeCell ref="AT35:AT36"/>
    <mergeCell ref="AS37:AS38"/>
    <mergeCell ref="AT37:AT38"/>
    <mergeCell ref="T23:W23"/>
    <mergeCell ref="X23:AA23"/>
    <mergeCell ref="AG22:AJ22"/>
    <mergeCell ref="X31:Y31"/>
    <mergeCell ref="AC31:AF31"/>
    <mergeCell ref="AC23:AF23"/>
    <mergeCell ref="AG32:AJ32"/>
    <mergeCell ref="X36:Y36"/>
    <mergeCell ref="X37:Y37"/>
    <mergeCell ref="T35:U35"/>
    <mergeCell ref="T36:U36"/>
    <mergeCell ref="T37:U37"/>
    <mergeCell ref="V35:W35"/>
    <mergeCell ref="X22:AA22"/>
    <mergeCell ref="AC22:AF22"/>
    <mergeCell ref="AC32:AF32"/>
    <mergeCell ref="AG31:AJ31"/>
    <mergeCell ref="AG23:AJ23"/>
    <mergeCell ref="AC38:AF38"/>
    <mergeCell ref="AG37:AJ37"/>
    <mergeCell ref="X38:Y38"/>
    <mergeCell ref="AG24:AJ24"/>
    <mergeCell ref="AO23:AP23"/>
    <mergeCell ref="AS41:AS42"/>
    <mergeCell ref="AT41:AT42"/>
    <mergeCell ref="A13:AP13"/>
    <mergeCell ref="T15:W16"/>
    <mergeCell ref="AC15:AF16"/>
    <mergeCell ref="AG20:AJ20"/>
    <mergeCell ref="T21:W21"/>
    <mergeCell ref="X21:AA21"/>
    <mergeCell ref="AC21:AF21"/>
    <mergeCell ref="AG21:AJ21"/>
    <mergeCell ref="AL14:AP14"/>
    <mergeCell ref="AL15:AN16"/>
    <mergeCell ref="AO15:AP16"/>
    <mergeCell ref="D17:E17"/>
    <mergeCell ref="D18:E18"/>
    <mergeCell ref="D19:E19"/>
    <mergeCell ref="D20:E20"/>
    <mergeCell ref="D21:E21"/>
    <mergeCell ref="X15:AA16"/>
    <mergeCell ref="A14:C16"/>
    <mergeCell ref="AG15:AJ16"/>
    <mergeCell ref="A17:C17"/>
    <mergeCell ref="X41:Y41"/>
    <mergeCell ref="Q14:Q16"/>
    <mergeCell ref="R14:R16"/>
    <mergeCell ref="A46:C46"/>
    <mergeCell ref="D14:E16"/>
    <mergeCell ref="F14:K16"/>
    <mergeCell ref="M14:O16"/>
    <mergeCell ref="A31:C32"/>
    <mergeCell ref="D31:E32"/>
    <mergeCell ref="F31:K32"/>
    <mergeCell ref="T32:U32"/>
    <mergeCell ref="F24:K24"/>
    <mergeCell ref="M31:O32"/>
    <mergeCell ref="T18:W18"/>
    <mergeCell ref="T19:W19"/>
    <mergeCell ref="T20:W20"/>
    <mergeCell ref="T28:AJ28"/>
    <mergeCell ref="T24:W24"/>
    <mergeCell ref="T29:U30"/>
    <mergeCell ref="F18:K18"/>
    <mergeCell ref="A19:C19"/>
    <mergeCell ref="F19:K19"/>
    <mergeCell ref="A18:C18"/>
    <mergeCell ref="A24:C24"/>
    <mergeCell ref="X20:AA20"/>
    <mergeCell ref="A21:C21"/>
    <mergeCell ref="AL17:AN17"/>
    <mergeCell ref="AL18:AN18"/>
    <mergeCell ref="AL19:AN19"/>
    <mergeCell ref="AL20:AN20"/>
    <mergeCell ref="AL21:AN21"/>
    <mergeCell ref="AL22:AN22"/>
    <mergeCell ref="AL23:AN23"/>
    <mergeCell ref="AL24:AN24"/>
    <mergeCell ref="AC24:AF24"/>
    <mergeCell ref="V32:W32"/>
    <mergeCell ref="X32:Y32"/>
    <mergeCell ref="Q31:Q32"/>
    <mergeCell ref="T17:W17"/>
    <mergeCell ref="X18:AA18"/>
    <mergeCell ref="X19:AA19"/>
    <mergeCell ref="Z31:AA31"/>
    <mergeCell ref="V31:W31"/>
    <mergeCell ref="Z33:AA33"/>
    <mergeCell ref="V33:W33"/>
    <mergeCell ref="X33:Y33"/>
    <mergeCell ref="A22:C22"/>
    <mergeCell ref="F22:K22"/>
    <mergeCell ref="A23:C23"/>
    <mergeCell ref="F23:K23"/>
    <mergeCell ref="A28:C30"/>
    <mergeCell ref="D28:E30"/>
    <mergeCell ref="F28:K30"/>
    <mergeCell ref="T33:U33"/>
    <mergeCell ref="A33:C34"/>
    <mergeCell ref="D33:E34"/>
    <mergeCell ref="F33:K34"/>
    <mergeCell ref="M33:O34"/>
    <mergeCell ref="Q28:Q30"/>
    <mergeCell ref="R28:R30"/>
    <mergeCell ref="D23:E23"/>
    <mergeCell ref="D22:E22"/>
    <mergeCell ref="M22:O22"/>
    <mergeCell ref="Q33:Q34"/>
    <mergeCell ref="F21:K21"/>
    <mergeCell ref="M17:O17"/>
    <mergeCell ref="M18:O18"/>
    <mergeCell ref="M19:O19"/>
    <mergeCell ref="X17:AA17"/>
    <mergeCell ref="F17:K17"/>
    <mergeCell ref="AG17:AJ17"/>
    <mergeCell ref="A20:C20"/>
    <mergeCell ref="F20:K20"/>
    <mergeCell ref="J1:AJ1"/>
    <mergeCell ref="AM1:AP1"/>
    <mergeCell ref="R31:R32"/>
    <mergeCell ref="A2:K2"/>
    <mergeCell ref="W4:AG4"/>
    <mergeCell ref="W8:AG8"/>
    <mergeCell ref="L8:V8"/>
    <mergeCell ref="L4:V4"/>
    <mergeCell ref="A10:K10"/>
    <mergeCell ref="A8:K8"/>
    <mergeCell ref="A6:K6"/>
    <mergeCell ref="A4:K4"/>
    <mergeCell ref="AD3:AJ3"/>
    <mergeCell ref="W3:AC3"/>
    <mergeCell ref="D24:E24"/>
    <mergeCell ref="M23:O23"/>
    <mergeCell ref="M24:O24"/>
    <mergeCell ref="M28:O30"/>
    <mergeCell ref="M21:O21"/>
    <mergeCell ref="T22:W22"/>
    <mergeCell ref="Z29:AA30"/>
    <mergeCell ref="V30:W30"/>
    <mergeCell ref="V29:Y29"/>
    <mergeCell ref="AD2:AJ2"/>
    <mergeCell ref="AL35:AN36"/>
    <mergeCell ref="AO35:AP36"/>
    <mergeCell ref="M47:O47"/>
    <mergeCell ref="T34:U34"/>
    <mergeCell ref="Z35:AA35"/>
    <mergeCell ref="Z36:AA36"/>
    <mergeCell ref="Z37:AA37"/>
    <mergeCell ref="X40:Y40"/>
    <mergeCell ref="R33:R34"/>
    <mergeCell ref="Z34:AA34"/>
    <mergeCell ref="M37:O38"/>
    <mergeCell ref="M39:O40"/>
    <mergeCell ref="M41:O42"/>
    <mergeCell ref="Q39:Q40"/>
    <mergeCell ref="R39:R40"/>
    <mergeCell ref="R41:R42"/>
    <mergeCell ref="M35:O36"/>
    <mergeCell ref="X35:Y35"/>
    <mergeCell ref="V37:W37"/>
    <mergeCell ref="V41:W41"/>
    <mergeCell ref="AO47:AP47"/>
    <mergeCell ref="AL47:AN47"/>
    <mergeCell ref="T47:W47"/>
    <mergeCell ref="V49:W49"/>
    <mergeCell ref="X49:Y49"/>
    <mergeCell ref="T50:U50"/>
    <mergeCell ref="V50:W50"/>
    <mergeCell ref="X50:Y50"/>
    <mergeCell ref="A41:C42"/>
    <mergeCell ref="D41:E42"/>
    <mergeCell ref="D39:E40"/>
    <mergeCell ref="F39:K40"/>
    <mergeCell ref="D49:E50"/>
    <mergeCell ref="D46:E46"/>
    <mergeCell ref="F46:K46"/>
    <mergeCell ref="M46:O46"/>
    <mergeCell ref="M49:O50"/>
    <mergeCell ref="Q49:Q50"/>
    <mergeCell ref="A43:C43"/>
    <mergeCell ref="D43:E43"/>
    <mergeCell ref="F49:K50"/>
    <mergeCell ref="R49:R50"/>
    <mergeCell ref="A49:C50"/>
    <mergeCell ref="T39:U39"/>
    <mergeCell ref="T40:U40"/>
    <mergeCell ref="T42:U42"/>
    <mergeCell ref="Q41:Q42"/>
    <mergeCell ref="D37:E38"/>
    <mergeCell ref="A35:C36"/>
    <mergeCell ref="A39:C40"/>
    <mergeCell ref="V42:W42"/>
    <mergeCell ref="F35:K36"/>
    <mergeCell ref="F37:K38"/>
    <mergeCell ref="V36:W36"/>
    <mergeCell ref="F41:K42"/>
    <mergeCell ref="Q37:Q38"/>
    <mergeCell ref="R37:R38"/>
    <mergeCell ref="T38:U38"/>
    <mergeCell ref="AX14:AX16"/>
    <mergeCell ref="AY14:AY16"/>
    <mergeCell ref="AY28:AY30"/>
    <mergeCell ref="AL31:AN32"/>
    <mergeCell ref="AO31:AP32"/>
    <mergeCell ref="AV14:AV16"/>
    <mergeCell ref="X24:AA24"/>
    <mergeCell ref="AO17:AP17"/>
    <mergeCell ref="AO18:AP18"/>
    <mergeCell ref="AO19:AP19"/>
    <mergeCell ref="AC18:AF18"/>
    <mergeCell ref="AG18:AJ18"/>
    <mergeCell ref="AC19:AF19"/>
    <mergeCell ref="AG19:AJ19"/>
    <mergeCell ref="AC20:AF20"/>
    <mergeCell ref="AC17:AF17"/>
    <mergeCell ref="AC29:AJ30"/>
    <mergeCell ref="AW14:AW16"/>
    <mergeCell ref="AS14:AS16"/>
    <mergeCell ref="AT14:AT16"/>
    <mergeCell ref="AS28:AS30"/>
    <mergeCell ref="AT28:AT30"/>
    <mergeCell ref="AS31:AS32"/>
    <mergeCell ref="AT31:AT32"/>
    <mergeCell ref="AY37:AY38"/>
    <mergeCell ref="AY39:AY40"/>
    <mergeCell ref="AY41:AY42"/>
    <mergeCell ref="T46:W46"/>
    <mergeCell ref="X46:AA46"/>
    <mergeCell ref="AC46:AF46"/>
    <mergeCell ref="AG46:AJ46"/>
    <mergeCell ref="AL46:AN46"/>
    <mergeCell ref="AO46:AP46"/>
    <mergeCell ref="AL39:AN40"/>
    <mergeCell ref="AO39:AP40"/>
    <mergeCell ref="AL41:AN42"/>
    <mergeCell ref="AO41:AP42"/>
    <mergeCell ref="V40:W40"/>
    <mergeCell ref="AL37:AN38"/>
    <mergeCell ref="AO37:AP38"/>
    <mergeCell ref="V38:W38"/>
    <mergeCell ref="Z38:AA38"/>
    <mergeCell ref="Z42:AA42"/>
    <mergeCell ref="AF39:AI39"/>
    <mergeCell ref="AC37:AF37"/>
    <mergeCell ref="AG38:AJ38"/>
    <mergeCell ref="AS39:AS40"/>
    <mergeCell ref="AT39:AT40"/>
    <mergeCell ref="AY49:AY50"/>
    <mergeCell ref="AC49:AJ50"/>
    <mergeCell ref="A3:K3"/>
    <mergeCell ref="A5:K5"/>
    <mergeCell ref="A7:K7"/>
    <mergeCell ref="A9:K9"/>
    <mergeCell ref="A11:K11"/>
    <mergeCell ref="L3:V3"/>
    <mergeCell ref="L5:V7"/>
    <mergeCell ref="L9:V11"/>
    <mergeCell ref="W5:AG7"/>
    <mergeCell ref="W9:AG11"/>
    <mergeCell ref="AH5:AP7"/>
    <mergeCell ref="AH9:AP11"/>
    <mergeCell ref="AH8:AP8"/>
    <mergeCell ref="AH4:AP4"/>
    <mergeCell ref="A47:C47"/>
    <mergeCell ref="D47:E47"/>
    <mergeCell ref="F47:K47"/>
    <mergeCell ref="AU14:AU16"/>
    <mergeCell ref="AL3:AP3"/>
    <mergeCell ref="AY31:AY32"/>
    <mergeCell ref="AY33:AY34"/>
    <mergeCell ref="AY35:AY36"/>
    <mergeCell ref="W2:AC2"/>
    <mergeCell ref="AK2:AP2"/>
    <mergeCell ref="L2:V2"/>
    <mergeCell ref="V34:W34"/>
    <mergeCell ref="X34:Y34"/>
    <mergeCell ref="V39:W39"/>
    <mergeCell ref="X39:Y39"/>
    <mergeCell ref="AL28:AP28"/>
    <mergeCell ref="AO29:AP30"/>
    <mergeCell ref="A27:AP27"/>
    <mergeCell ref="D25:E25"/>
    <mergeCell ref="A25:C25"/>
    <mergeCell ref="AO20:AP20"/>
    <mergeCell ref="AO21:AP21"/>
    <mergeCell ref="AO22:AP22"/>
    <mergeCell ref="M20:O20"/>
    <mergeCell ref="Z32:AA32"/>
    <mergeCell ref="T31:U31"/>
    <mergeCell ref="AO33:AP34"/>
    <mergeCell ref="AL33:AN34"/>
    <mergeCell ref="Q35:Q36"/>
    <mergeCell ref="R35:R36"/>
    <mergeCell ref="D35:E36"/>
    <mergeCell ref="A37:C38"/>
  </mergeCells>
  <conditionalFormatting sqref="T17:AA24">
    <cfRule type="expression" dxfId="124" priority="79">
      <formula>AND(NOT(ISBLANK($M17)),ISBLANK($Q17))</formula>
    </cfRule>
  </conditionalFormatting>
  <conditionalFormatting sqref="AC48:AJ48">
    <cfRule type="expression" dxfId="123" priority="82">
      <formula>($R48="X")</formula>
    </cfRule>
  </conditionalFormatting>
  <conditionalFormatting sqref="T48:AA48">
    <cfRule type="expression" dxfId="122" priority="83">
      <formula>($Q48="X")</formula>
    </cfRule>
  </conditionalFormatting>
  <conditionalFormatting sqref="M17:O24">
    <cfRule type="expression" dxfId="121" priority="81">
      <formula>NOT(ISBLANK($M17))</formula>
    </cfRule>
  </conditionalFormatting>
  <conditionalFormatting sqref="Q17:R24">
    <cfRule type="expression" dxfId="120" priority="80">
      <formula>NOT(ISBLANK($M17))</formula>
    </cfRule>
  </conditionalFormatting>
  <conditionalFormatting sqref="AC17:AJ24">
    <cfRule type="expression" dxfId="119" priority="77">
      <formula>AND(NOT(ISBLANK($M17)),ISBLANK($R17))</formula>
    </cfRule>
    <cfRule type="expression" dxfId="118" priority="78">
      <formula>AND(NOT(ISBLANK($M17)),NOT(ISBLANK($R17)))</formula>
    </cfRule>
  </conditionalFormatting>
  <conditionalFormatting sqref="AO17:AP24">
    <cfRule type="expression" dxfId="117" priority="76">
      <formula>NOT(ISBLANK($M17))</formula>
    </cfRule>
  </conditionalFormatting>
  <conditionalFormatting sqref="AL31:AN42">
    <cfRule type="expression" dxfId="116" priority="75">
      <formula>NOT(ISBLANK($M31))</formula>
    </cfRule>
  </conditionalFormatting>
  <conditionalFormatting sqref="AO31:AP42">
    <cfRule type="expression" dxfId="115" priority="74">
      <formula>NOT(ISBLANK($M31))</formula>
    </cfRule>
  </conditionalFormatting>
  <conditionalFormatting sqref="M31:O42">
    <cfRule type="expression" dxfId="114" priority="73">
      <formula>NOT(ISBLANK($M31))</formula>
    </cfRule>
  </conditionalFormatting>
  <conditionalFormatting sqref="Q31:R42">
    <cfRule type="expression" dxfId="113" priority="72">
      <formula>NOT(ISBLANK($M31))</formula>
    </cfRule>
  </conditionalFormatting>
  <conditionalFormatting sqref="T31 X31">
    <cfRule type="expression" dxfId="112" priority="71">
      <formula>NOT(ISBLANK($M31))</formula>
    </cfRule>
  </conditionalFormatting>
  <conditionalFormatting sqref="V31 Z31">
    <cfRule type="expression" dxfId="111" priority="70">
      <formula>NOT(ISBLANK($M31))</formula>
    </cfRule>
  </conditionalFormatting>
  <conditionalFormatting sqref="T32:U32 X32:Y32">
    <cfRule type="expression" dxfId="110" priority="69">
      <formula>NOT(ISBLANK($M31))</formula>
    </cfRule>
  </conditionalFormatting>
  <conditionalFormatting sqref="V32:W32 Z32:AA32">
    <cfRule type="expression" dxfId="109" priority="68">
      <formula>NOT(ISBLANK($M31))</formula>
    </cfRule>
  </conditionalFormatting>
  <conditionalFormatting sqref="T33 X33">
    <cfRule type="expression" dxfId="108" priority="67">
      <formula>NOT(ISBLANK($M33))</formula>
    </cfRule>
  </conditionalFormatting>
  <conditionalFormatting sqref="V33 Z33">
    <cfRule type="expression" dxfId="107" priority="66">
      <formula>NOT(ISBLANK($M33))</formula>
    </cfRule>
  </conditionalFormatting>
  <conditionalFormatting sqref="T35 X35">
    <cfRule type="expression" dxfId="106" priority="65">
      <formula>NOT(ISBLANK($M35))</formula>
    </cfRule>
  </conditionalFormatting>
  <conditionalFormatting sqref="V35 Z35">
    <cfRule type="expression" dxfId="105" priority="64">
      <formula>NOT(ISBLANK($M35))</formula>
    </cfRule>
  </conditionalFormatting>
  <conditionalFormatting sqref="T37 X37">
    <cfRule type="expression" dxfId="104" priority="63">
      <formula>NOT(ISBLANK($M37))</formula>
    </cfRule>
  </conditionalFormatting>
  <conditionalFormatting sqref="V37 Z37">
    <cfRule type="expression" dxfId="103" priority="62">
      <formula>NOT(ISBLANK($M37))</formula>
    </cfRule>
  </conditionalFormatting>
  <conditionalFormatting sqref="T39 X39">
    <cfRule type="expression" dxfId="102" priority="61">
      <formula>NOT(ISBLANK($M39))</formula>
    </cfRule>
  </conditionalFormatting>
  <conditionalFormatting sqref="V39 Z39">
    <cfRule type="expression" dxfId="101" priority="60">
      <formula>NOT(ISBLANK($M39))</formula>
    </cfRule>
  </conditionalFormatting>
  <conditionalFormatting sqref="T41 X41">
    <cfRule type="expression" dxfId="100" priority="59">
      <formula>NOT(ISBLANK($M41))</formula>
    </cfRule>
  </conditionalFormatting>
  <conditionalFormatting sqref="V41 Z41">
    <cfRule type="expression" dxfId="99" priority="58">
      <formula>NOT(ISBLANK($M41))</formula>
    </cfRule>
  </conditionalFormatting>
  <conditionalFormatting sqref="T34:U34 X34:Y34">
    <cfRule type="expression" dxfId="98" priority="57">
      <formula>NOT(ISBLANK($M33))</formula>
    </cfRule>
  </conditionalFormatting>
  <conditionalFormatting sqref="V34:W34 Z34:AA34">
    <cfRule type="expression" dxfId="97" priority="56">
      <formula>NOT(ISBLANK($M33))</formula>
    </cfRule>
  </conditionalFormatting>
  <conditionalFormatting sqref="T36:U36 X36:Y36">
    <cfRule type="expression" dxfId="96" priority="55">
      <formula>NOT(ISBLANK($M35))</formula>
    </cfRule>
  </conditionalFormatting>
  <conditionalFormatting sqref="V36:W36 Z36:AA36">
    <cfRule type="expression" dxfId="95" priority="54">
      <formula>NOT(ISBLANK($M35))</formula>
    </cfRule>
  </conditionalFormatting>
  <conditionalFormatting sqref="T38:U38 X38:Y38">
    <cfRule type="expression" dxfId="94" priority="53">
      <formula>NOT(ISBLANK($M37))</formula>
    </cfRule>
  </conditionalFormatting>
  <conditionalFormatting sqref="V38:W38 Z38:AA38">
    <cfRule type="expression" dxfId="93" priority="52">
      <formula>NOT(ISBLANK($M37))</formula>
    </cfRule>
  </conditionalFormatting>
  <conditionalFormatting sqref="T40:U40 X40:Y40">
    <cfRule type="expression" dxfId="92" priority="51">
      <formula>NOT(ISBLANK($M39))</formula>
    </cfRule>
  </conditionalFormatting>
  <conditionalFormatting sqref="V40:W40 Z40:AA40">
    <cfRule type="expression" dxfId="91" priority="50">
      <formula>NOT(ISBLANK($M39))</formula>
    </cfRule>
  </conditionalFormatting>
  <conditionalFormatting sqref="T42:U42 X42:Y42">
    <cfRule type="expression" dxfId="90" priority="49">
      <formula>NOT(ISBLANK($M41))</formula>
    </cfRule>
  </conditionalFormatting>
  <conditionalFormatting sqref="V42:W42 Z42:AA42">
    <cfRule type="expression" dxfId="89" priority="48">
      <formula>NOT(ISBLANK($M41))</formula>
    </cfRule>
  </conditionalFormatting>
  <conditionalFormatting sqref="M46:O46">
    <cfRule type="expression" dxfId="88" priority="47">
      <formula>NOT(ISBLANK($M46))</formula>
    </cfRule>
  </conditionalFormatting>
  <conditionalFormatting sqref="M47:O47">
    <cfRule type="expression" dxfId="87" priority="46">
      <formula>NOT(ISBLANK($M47))</formula>
    </cfRule>
  </conditionalFormatting>
  <conditionalFormatting sqref="T49 X49">
    <cfRule type="expression" dxfId="86" priority="43">
      <formula>NOT(ISBLANK($M49))</formula>
    </cfRule>
  </conditionalFormatting>
  <conditionalFormatting sqref="V49 Z49">
    <cfRule type="expression" dxfId="85" priority="42">
      <formula>NOT(ISBLANK($M49))</formula>
    </cfRule>
  </conditionalFormatting>
  <conditionalFormatting sqref="T50:U50 X50:Y50">
    <cfRule type="expression" dxfId="84" priority="41">
      <formula>NOT(ISBLANK($M49))</formula>
    </cfRule>
  </conditionalFormatting>
  <conditionalFormatting sqref="V50:W50 Z50:AA50">
    <cfRule type="expression" dxfId="83" priority="40">
      <formula>NOT(ISBLANK($M49))</formula>
    </cfRule>
  </conditionalFormatting>
  <conditionalFormatting sqref="AL49:AN50">
    <cfRule type="expression" dxfId="82" priority="39">
      <formula>NOT(ISBLANK($M49))</formula>
    </cfRule>
  </conditionalFormatting>
  <conditionalFormatting sqref="AO49:AP50">
    <cfRule type="expression" dxfId="81" priority="38">
      <formula>NOT(ISBLANK($M49))</formula>
    </cfRule>
  </conditionalFormatting>
  <conditionalFormatting sqref="AL46:AL47">
    <cfRule type="expression" dxfId="80" priority="32">
      <formula>NOT(ISBLANK($M46))</formula>
    </cfRule>
  </conditionalFormatting>
  <conditionalFormatting sqref="AO46:AP47">
    <cfRule type="expression" dxfId="79" priority="31">
      <formula>NOT(ISBLANK($M46))</formula>
    </cfRule>
  </conditionalFormatting>
  <conditionalFormatting sqref="Q49:R50">
    <cfRule type="expression" dxfId="78" priority="29">
      <formula>NOT(ISBLANK($M49))</formula>
    </cfRule>
  </conditionalFormatting>
  <conditionalFormatting sqref="AL18">
    <cfRule type="expression" dxfId="77" priority="28">
      <formula>NOT(ISBLANK($M18))</formula>
    </cfRule>
  </conditionalFormatting>
  <conditionalFormatting sqref="AL17">
    <cfRule type="expression" dxfId="76" priority="27">
      <formula>NOT(ISBLANK($M17))</formula>
    </cfRule>
  </conditionalFormatting>
  <conditionalFormatting sqref="AL19:AL24">
    <cfRule type="expression" dxfId="75" priority="26">
      <formula>NOT(ISBLANK($M19))</formula>
    </cfRule>
  </conditionalFormatting>
  <conditionalFormatting sqref="Q46:R47">
    <cfRule type="expression" dxfId="74" priority="25">
      <formula>NOT(ISBLANK($M46))</formula>
    </cfRule>
  </conditionalFormatting>
  <conditionalFormatting sqref="X46:AA46">
    <cfRule type="expression" dxfId="73" priority="23">
      <formula>AND(NOT(ISBLANK($M46)),ISBLANK($Q46))</formula>
    </cfRule>
    <cfRule type="expression" dxfId="72" priority="24">
      <formula>AND(NOT(ISBLANK($M46)),NOT(ISBLANK($Q46)))</formula>
    </cfRule>
  </conditionalFormatting>
  <conditionalFormatting sqref="X47:AA47">
    <cfRule type="expression" dxfId="71" priority="17">
      <formula>AND(NOT(ISBLANK($M47)),ISBLANK($Q47))</formula>
    </cfRule>
    <cfRule type="expression" dxfId="70" priority="18">
      <formula>AND(NOT(ISBLANK($M47)),NOT(ISBLANK($Q47)))</formula>
    </cfRule>
  </conditionalFormatting>
  <conditionalFormatting sqref="M49:O50">
    <cfRule type="expression" dxfId="69" priority="16">
      <formula>NOT(ISBLANK($M49))</formula>
    </cfRule>
  </conditionalFormatting>
  <conditionalFormatting sqref="AC46:AF46">
    <cfRule type="expression" dxfId="68" priority="12">
      <formula>AND(NOT(ISBLANK($M46)),ISBLANK($R46))</formula>
    </cfRule>
    <cfRule type="expression" dxfId="67" priority="13">
      <formula>AND(NOT(ISBLANK($M46)),NOT(ISBLANK($R46)))</formula>
    </cfRule>
  </conditionalFormatting>
  <conditionalFormatting sqref="AC47:AF47">
    <cfRule type="expression" dxfId="66" priority="10">
      <formula>AND(NOT(ISBLANK($M47)),ISBLANK($R47))</formula>
    </cfRule>
    <cfRule type="expression" dxfId="65" priority="11">
      <formula>AND(NOT(ISBLANK($M47)),NOT(ISBLANK($R47)))</formula>
    </cfRule>
  </conditionalFormatting>
  <conditionalFormatting sqref="AG46:AJ46">
    <cfRule type="expression" dxfId="64" priority="8">
      <formula>AND(NOT(ISBLANK($M46)),ISBLANK($R46))</formula>
    </cfRule>
    <cfRule type="expression" dxfId="63" priority="9">
      <formula>AND(NOT(ISBLANK($M46)),NOT(ISBLANK($R46)))</formula>
    </cfRule>
  </conditionalFormatting>
  <conditionalFormatting sqref="AG47:AJ47">
    <cfRule type="expression" dxfId="62" priority="6">
      <formula>AND(NOT(ISBLANK($M47)),ISBLANK($R47))</formula>
    </cfRule>
    <cfRule type="expression" dxfId="61" priority="7">
      <formula>AND(NOT(ISBLANK($M47)),NOT(ISBLANK($R47)))</formula>
    </cfRule>
  </conditionalFormatting>
  <conditionalFormatting sqref="X17:AA24">
    <cfRule type="expression" dxfId="60" priority="87">
      <formula>AND(NOT(ISBLANK($M17)),NOT(ISBLANK($Q17)))</formula>
    </cfRule>
  </conditionalFormatting>
  <conditionalFormatting sqref="T17:W24">
    <cfRule type="expression" dxfId="59" priority="5">
      <formula>AND(NOT(ISBLANK($M17)),NOT(ISBLANK($Q17)))</formula>
    </cfRule>
  </conditionalFormatting>
  <conditionalFormatting sqref="T46:W46">
    <cfRule type="expression" dxfId="58" priority="4">
      <formula>AND(NOT(ISBLANK($M46)),ISBLANK($Q46))</formula>
    </cfRule>
  </conditionalFormatting>
  <conditionalFormatting sqref="T46:W46">
    <cfRule type="expression" dxfId="57" priority="3">
      <formula>AND(NOT(ISBLANK($M46)),NOT(ISBLANK($Q46)))</formula>
    </cfRule>
  </conditionalFormatting>
  <conditionalFormatting sqref="T47:W47">
    <cfRule type="expression" dxfId="56" priority="2">
      <formula>AND(NOT(ISBLANK($M47)),ISBLANK($Q47))</formula>
    </cfRule>
  </conditionalFormatting>
  <conditionalFormatting sqref="T47:W47">
    <cfRule type="expression" dxfId="55" priority="1">
      <formula>AND(NOT(ISBLANK($M47)),NOT(ISBLANK($Q47)))</formula>
    </cfRule>
  </conditionalFormatting>
  <dataValidations count="10">
    <dataValidation type="list" allowBlank="1" showInputMessage="1" showErrorMessage="1" sqref="AG17:AJ24 AG46:AJ47 AG48:AH48" xr:uid="{00000000-0002-0000-0000-000000000000}">
      <formula1>INDIRECT(AX17)</formula1>
    </dataValidation>
    <dataValidation type="list" allowBlank="1" showInputMessage="1" showErrorMessage="1" sqref="AF48 AM46:AN50 AI48:AJ48" xr:uid="{00000000-0002-0000-0000-000001000000}">
      <formula1>INDIRECT(#REF!)</formula1>
    </dataValidation>
    <dataValidation type="list" allowBlank="1" showInputMessage="1" showErrorMessage="1" sqref="AC17:AF24 AC46:AF47 AC48:AE48" xr:uid="{00000000-0002-0000-0000-000002000000}">
      <formula1>INDIRECT(AW17)</formula1>
    </dataValidation>
    <dataValidation type="list" allowBlank="1" showInputMessage="1" showErrorMessage="1" sqref="AL17:AN24 AL46:AL50 AL31:AL42" xr:uid="{00000000-0002-0000-0000-000003000000}">
      <formula1>INDIRECT(AY17)</formula1>
    </dataValidation>
    <dataValidation type="list" allowBlank="1" showInputMessage="1" showErrorMessage="1" sqref="T17:W24 T46:W47" xr:uid="{00000000-0002-0000-0000-000004000000}">
      <formula1>INDIRECT(AU17)</formula1>
    </dataValidation>
    <dataValidation type="list" allowBlank="1" showInputMessage="1" showErrorMessage="1" sqref="X17:AA24 X46:AA47" xr:uid="{00000000-0002-0000-0000-000005000000}">
      <formula1>INDIRECT(AV17)</formula1>
    </dataValidation>
    <dataValidation type="list" allowBlank="1" showInputMessage="1" showErrorMessage="1" sqref="Q17:R24 Q31:R42 Q46:R47" xr:uid="{00000000-0002-0000-0000-000006000000}">
      <formula1>INDIRECT(AS17)</formula1>
    </dataValidation>
    <dataValidation type="list" allowBlank="1" showInputMessage="1" showErrorMessage="1" sqref="AM31:AN42" xr:uid="{00000000-0002-0000-0000-000007000000}">
      <formula1>INDIRECT(AW31)</formula1>
    </dataValidation>
    <dataValidation allowBlank="1" showInputMessage="1" showErrorMessage="1" prompt="(nuova riga con Alt + Invio)" sqref="L9:AP11 L5:AP7" xr:uid="{00000000-0002-0000-0000-000008000000}"/>
    <dataValidation type="whole" operator="greaterThanOrEqual" allowBlank="1" showInputMessage="1" showErrorMessage="1" errorTitle="NUMERI DEI PEZZI" error="Sono disponibili solo quantità intere!" sqref="D17:E24 D31:E42" xr:uid="{00000000-0002-0000-0000-000009000000}">
      <formula1>1</formula1>
    </dataValidation>
  </dataValidations>
  <printOptions horizontalCentered="1"/>
  <pageMargins left="0.39370078740157483" right="0.39370078740157483" top="0.59055118110236215" bottom="0.59055118110236215" header="0.31496062992125984" footer="0.31496062992125984"/>
  <pageSetup paperSize="9" scale="73" orientation="portrait" r:id="rId1"/>
  <ignoredErrors>
    <ignoredError sqref="X32:X41" formula="1"/>
    <ignoredError sqref="AG46" numberStoredAsText="1"/>
    <ignoredError sqref="T46:W47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 xr:uid="{00000000-0002-0000-0000-00000A000000}">
          <x14:formula1>
            <xm:f>'.'!$Q$3:$Q$4</xm:f>
          </x14:formula1>
          <xm:sqref>V49:V50 V31:W42</xm:sqref>
        </x14:dataValidation>
        <x14:dataValidation type="list" allowBlank="1" showInputMessage="1" showErrorMessage="1" xr:uid="{00000000-0002-0000-0000-00000B000000}">
          <x14:formula1>
            <xm:f>'.'!$S$3:$S$18</xm:f>
          </x14:formula1>
          <xm:sqref>Z49:AA50 Z31:AA42</xm:sqref>
        </x14:dataValidation>
        <x14:dataValidation type="list" allowBlank="1" showInputMessage="1" showErrorMessage="1" xr:uid="{00000000-0002-0000-0000-00000C000000}">
          <x14:formula1>
            <xm:f>'.'!$D$68:$D$69</xm:f>
          </x14:formula1>
          <xm:sqref>Q48:R49</xm:sqref>
        </x14:dataValidation>
        <x14:dataValidation type="list" allowBlank="1" showInputMessage="1" showErrorMessage="1" xr:uid="{00000000-0002-0000-0000-00000D000000}">
          <x14:formula1>
            <xm:f>'.'!$C$4:$C$8</xm:f>
          </x14:formula1>
          <xm:sqref>M46:O48</xm:sqref>
        </x14:dataValidation>
        <x14:dataValidation type="list" allowBlank="1" showInputMessage="1" showErrorMessage="1" xr:uid="{00000000-0002-0000-0000-00000E000000}">
          <x14:formula1>
            <xm:f>'.'!$F$3:$F$5</xm:f>
          </x14:formula1>
          <xm:sqref>T48:W48</xm:sqref>
        </x14:dataValidation>
        <x14:dataValidation type="list" allowBlank="1" showInputMessage="1" showErrorMessage="1" xr:uid="{00000000-0002-0000-0000-00000F000000}">
          <x14:formula1>
            <xm:f>'.'!$G$3:$G$8</xm:f>
          </x14:formula1>
          <xm:sqref>X48:AA48</xm:sqref>
        </x14:dataValidation>
        <x14:dataValidation type="list" allowBlank="1" showInputMessage="1" showErrorMessage="1" xr:uid="{00000000-0002-0000-0000-000010000000}">
          <x14:formula1>
            <xm:f>'.'!$C$67:$C$71</xm:f>
          </x14:formula1>
          <xm:sqref>M31:O42 M49:O50</xm:sqref>
        </x14:dataValidation>
        <x14:dataValidation type="list" allowBlank="1" showInputMessage="1" showErrorMessage="1" xr:uid="{00000000-0002-0000-0000-000011000000}">
          <x14:formula1>
            <xm:f>'.'!$C$3:$C$7</xm:f>
          </x14:formula1>
          <xm:sqref>M17:O24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AP73"/>
  <sheetViews>
    <sheetView topLeftCell="J1" zoomScale="85" zoomScaleNormal="85" workbookViewId="0">
      <selection activeCell="V6" sqref="V6"/>
    </sheetView>
  </sheetViews>
  <sheetFormatPr baseColWidth="10" defaultColWidth="9.140625" defaultRowHeight="15" x14ac:dyDescent="0.25"/>
  <cols>
    <col min="1" max="1" width="4.140625" customWidth="1"/>
    <col min="2" max="2" width="23" customWidth="1"/>
    <col min="3" max="3" width="11.85546875" customWidth="1"/>
    <col min="4" max="4" width="4.140625" customWidth="1"/>
    <col min="5" max="5" width="18.28515625" bestFit="1" customWidth="1"/>
    <col min="6" max="6" width="17" customWidth="1"/>
    <col min="7" max="7" width="16.42578125" customWidth="1"/>
    <col min="8" max="8" width="4" customWidth="1"/>
    <col min="9" max="9" width="18.140625" style="16" bestFit="1" customWidth="1"/>
    <col min="10" max="10" width="14" style="16" customWidth="1"/>
    <col min="11" max="11" width="16.42578125" style="16" customWidth="1"/>
    <col min="12" max="12" width="4" customWidth="1"/>
    <col min="13" max="13" width="17.5703125" style="8" bestFit="1" customWidth="1"/>
    <col min="14" max="14" width="14.85546875" style="8" customWidth="1"/>
    <col min="15" max="15" width="12" style="8" customWidth="1"/>
    <col min="16" max="16" width="3.42578125" customWidth="1"/>
    <col min="17" max="17" width="6.7109375" customWidth="1"/>
    <col min="18" max="18" width="3.5703125" customWidth="1"/>
    <col min="19" max="21" width="6.85546875" customWidth="1"/>
    <col min="22" max="24" width="9.28515625" customWidth="1"/>
    <col min="25" max="25" width="1.7109375" customWidth="1"/>
    <col min="26" max="27" width="9.85546875" style="16" customWidth="1"/>
    <col min="28" max="28" width="2" style="16" customWidth="1"/>
    <col min="29" max="35" width="9.85546875" style="16" customWidth="1"/>
    <col min="36" max="36" width="2.85546875" customWidth="1"/>
    <col min="37" max="38" width="11.42578125" style="16" customWidth="1"/>
    <col min="39" max="39" width="11.85546875" style="16" customWidth="1"/>
    <col min="40" max="41" width="11.5703125" style="16" customWidth="1"/>
    <col min="42" max="42" width="12.42578125" style="16" customWidth="1"/>
    <col min="43" max="43" width="4.7109375" customWidth="1"/>
    <col min="45" max="45" width="4.7109375" customWidth="1"/>
    <col min="46" max="46" width="10" bestFit="1" customWidth="1"/>
    <col min="47" max="47" width="4.7109375" customWidth="1"/>
    <col min="48" max="48" width="11.28515625" bestFit="1" customWidth="1"/>
    <col min="49" max="49" width="4.7109375" customWidth="1"/>
    <col min="50" max="50" width="10" bestFit="1" customWidth="1"/>
    <col min="51" max="51" width="4.7109375" customWidth="1"/>
    <col min="52" max="52" width="10" bestFit="1" customWidth="1"/>
    <col min="53" max="53" width="4.7109375" customWidth="1"/>
    <col min="54" max="54" width="10" bestFit="1" customWidth="1"/>
  </cols>
  <sheetData>
    <row r="2" spans="2:42" x14ac:dyDescent="0.25">
      <c r="B2" s="71" t="s">
        <v>34</v>
      </c>
      <c r="C2" s="2" t="s">
        <v>12</v>
      </c>
      <c r="E2" s="71" t="s">
        <v>35</v>
      </c>
      <c r="F2" s="1" t="s">
        <v>8</v>
      </c>
      <c r="G2" s="2" t="s">
        <v>9</v>
      </c>
      <c r="I2" s="71" t="s">
        <v>36</v>
      </c>
      <c r="J2" s="2" t="s">
        <v>11</v>
      </c>
      <c r="K2" s="2" t="s">
        <v>10</v>
      </c>
      <c r="M2" s="71" t="s">
        <v>37</v>
      </c>
      <c r="N2" s="2" t="s">
        <v>7</v>
      </c>
      <c r="O2" s="2" t="s">
        <v>18</v>
      </c>
      <c r="Q2" s="2" t="s">
        <v>4</v>
      </c>
      <c r="S2" s="1" t="s">
        <v>0</v>
      </c>
      <c r="T2" s="1"/>
      <c r="U2" s="1" t="s">
        <v>246</v>
      </c>
      <c r="V2" s="16" t="s">
        <v>76</v>
      </c>
      <c r="W2" s="16" t="s">
        <v>77</v>
      </c>
      <c r="X2" s="16" t="s">
        <v>242</v>
      </c>
      <c r="Z2" s="16" t="s">
        <v>50</v>
      </c>
      <c r="AA2" s="36" t="s">
        <v>288</v>
      </c>
      <c r="AB2" s="36"/>
      <c r="AC2" s="36" t="s">
        <v>60</v>
      </c>
      <c r="AD2" s="36" t="s">
        <v>243</v>
      </c>
      <c r="AE2" s="36" t="s">
        <v>55</v>
      </c>
      <c r="AF2" s="36" t="s">
        <v>56</v>
      </c>
      <c r="AG2" s="36" t="s">
        <v>57</v>
      </c>
      <c r="AH2" s="36" t="s">
        <v>58</v>
      </c>
      <c r="AI2" s="36" t="s">
        <v>59</v>
      </c>
      <c r="AK2" s="16" t="s">
        <v>67</v>
      </c>
      <c r="AL2" s="16" t="s">
        <v>63</v>
      </c>
      <c r="AM2" s="36" t="s">
        <v>64</v>
      </c>
      <c r="AN2" s="16" t="s">
        <v>68</v>
      </c>
      <c r="AO2" s="16" t="s">
        <v>65</v>
      </c>
      <c r="AP2" s="36" t="s">
        <v>66</v>
      </c>
    </row>
    <row r="3" spans="2:42" x14ac:dyDescent="0.25">
      <c r="M3" s="2"/>
      <c r="N3" s="2"/>
      <c r="O3" s="2"/>
      <c r="Q3" s="6"/>
      <c r="V3" s="16"/>
      <c r="W3" s="16"/>
      <c r="X3" s="16"/>
      <c r="AA3" s="36"/>
      <c r="AB3" s="36"/>
      <c r="AC3" s="36"/>
      <c r="AD3" s="36"/>
      <c r="AE3" s="36"/>
      <c r="AF3" s="36"/>
      <c r="AG3" s="36"/>
      <c r="AH3" s="36"/>
      <c r="AI3" s="36"/>
      <c r="AM3" s="36"/>
      <c r="AP3" s="36"/>
    </row>
    <row r="4" spans="2:42" x14ac:dyDescent="0.25">
      <c r="B4" s="68" t="s">
        <v>198</v>
      </c>
      <c r="C4" s="6" t="s">
        <v>27</v>
      </c>
      <c r="E4" s="70" t="s">
        <v>182</v>
      </c>
      <c r="F4" s="16" t="s">
        <v>28</v>
      </c>
      <c r="G4" s="7">
        <v>300</v>
      </c>
      <c r="I4" s="16" t="s">
        <v>38</v>
      </c>
      <c r="J4" s="16" t="s">
        <v>47</v>
      </c>
      <c r="K4" s="16">
        <v>170</v>
      </c>
      <c r="M4" t="s">
        <v>153</v>
      </c>
      <c r="N4" s="33" t="s">
        <v>19</v>
      </c>
      <c r="O4" s="16">
        <v>20</v>
      </c>
      <c r="Q4" s="6">
        <v>2</v>
      </c>
      <c r="S4" s="16">
        <v>150</v>
      </c>
      <c r="T4" s="16"/>
      <c r="U4" s="16" t="s">
        <v>26</v>
      </c>
      <c r="V4" s="16" t="s">
        <v>308</v>
      </c>
      <c r="W4" s="7">
        <v>300</v>
      </c>
      <c r="X4" s="6">
        <v>350</v>
      </c>
      <c r="Z4" s="16" t="s">
        <v>289</v>
      </c>
      <c r="AA4" s="36" t="s">
        <v>289</v>
      </c>
      <c r="AB4" s="36"/>
      <c r="AC4" s="36" t="s">
        <v>61</v>
      </c>
      <c r="AD4" s="36" t="s">
        <v>51</v>
      </c>
      <c r="AE4" s="36">
        <v>170</v>
      </c>
      <c r="AF4" s="36" t="s">
        <v>51</v>
      </c>
      <c r="AG4" s="36" t="s">
        <v>52</v>
      </c>
      <c r="AH4" s="36" t="s">
        <v>53</v>
      </c>
      <c r="AI4" s="36" t="s">
        <v>54</v>
      </c>
      <c r="AK4" s="33" t="s">
        <v>19</v>
      </c>
      <c r="AL4" s="33" t="s">
        <v>19</v>
      </c>
      <c r="AM4" s="33" t="s">
        <v>40</v>
      </c>
      <c r="AN4" s="33" t="s">
        <v>19</v>
      </c>
      <c r="AO4" s="33" t="s">
        <v>19</v>
      </c>
      <c r="AP4" s="33" t="s">
        <v>40</v>
      </c>
    </row>
    <row r="5" spans="2:42" x14ac:dyDescent="0.25">
      <c r="B5" s="68" t="s">
        <v>199</v>
      </c>
      <c r="C5" s="6" t="s">
        <v>13</v>
      </c>
      <c r="E5" s="70" t="s">
        <v>183</v>
      </c>
      <c r="F5" s="16" t="s">
        <v>29</v>
      </c>
      <c r="G5" s="6">
        <v>350</v>
      </c>
      <c r="I5" s="16" t="s">
        <v>110</v>
      </c>
      <c r="J5" s="16" t="s">
        <v>48</v>
      </c>
      <c r="K5" s="16">
        <v>195</v>
      </c>
      <c r="M5" t="s">
        <v>154</v>
      </c>
      <c r="N5" s="33" t="s">
        <v>20</v>
      </c>
      <c r="O5" s="16">
        <v>30</v>
      </c>
      <c r="S5" s="16">
        <v>160</v>
      </c>
      <c r="T5" s="16"/>
      <c r="U5" s="16"/>
      <c r="V5" s="16"/>
      <c r="W5" s="6">
        <v>350</v>
      </c>
      <c r="X5" s="6">
        <v>400</v>
      </c>
      <c r="Z5" s="16" t="s">
        <v>290</v>
      </c>
      <c r="AC5" s="36" t="s">
        <v>51</v>
      </c>
      <c r="AD5" s="36">
        <v>220</v>
      </c>
      <c r="AK5" s="33" t="s">
        <v>20</v>
      </c>
      <c r="AL5" s="33" t="s">
        <v>20</v>
      </c>
      <c r="AM5" s="33" t="s">
        <v>41</v>
      </c>
      <c r="AN5" s="33" t="s">
        <v>20</v>
      </c>
      <c r="AO5" s="33" t="s">
        <v>20</v>
      </c>
      <c r="AP5" s="33" t="s">
        <v>41</v>
      </c>
    </row>
    <row r="6" spans="2:42" x14ac:dyDescent="0.25">
      <c r="B6" s="68" t="s">
        <v>200</v>
      </c>
      <c r="C6" s="6" t="s">
        <v>14</v>
      </c>
      <c r="E6" s="70" t="s">
        <v>184</v>
      </c>
      <c r="F6" s="16"/>
      <c r="G6" s="6">
        <v>400</v>
      </c>
      <c r="I6" s="16" t="s">
        <v>111</v>
      </c>
      <c r="J6" s="16" t="s">
        <v>49</v>
      </c>
      <c r="K6" s="16">
        <v>220</v>
      </c>
      <c r="M6" t="s">
        <v>155</v>
      </c>
      <c r="N6" s="34" t="s">
        <v>21</v>
      </c>
      <c r="O6" s="16">
        <v>40</v>
      </c>
      <c r="S6" s="16">
        <v>170</v>
      </c>
      <c r="T6" s="16"/>
      <c r="U6" s="16"/>
      <c r="V6" s="16"/>
      <c r="W6" s="6">
        <v>400</v>
      </c>
      <c r="X6" s="6">
        <v>470</v>
      </c>
      <c r="Z6" s="16" t="s">
        <v>291</v>
      </c>
      <c r="AC6" s="36">
        <v>220</v>
      </c>
      <c r="AD6" s="36">
        <v>260</v>
      </c>
      <c r="AK6" s="34" t="s">
        <v>21</v>
      </c>
      <c r="AL6" s="34" t="s">
        <v>21</v>
      </c>
      <c r="AM6" s="34" t="s">
        <v>42</v>
      </c>
      <c r="AN6" s="34" t="s">
        <v>21</v>
      </c>
      <c r="AO6" s="34" t="s">
        <v>21</v>
      </c>
      <c r="AP6" s="34" t="s">
        <v>42</v>
      </c>
    </row>
    <row r="7" spans="2:42" x14ac:dyDescent="0.25">
      <c r="B7" s="68" t="s">
        <v>201</v>
      </c>
      <c r="C7" s="6" t="s">
        <v>15</v>
      </c>
      <c r="E7" s="70" t="s">
        <v>185</v>
      </c>
      <c r="F7" s="16"/>
      <c r="G7" s="6">
        <v>470</v>
      </c>
      <c r="I7" s="16" t="s">
        <v>112</v>
      </c>
      <c r="K7" s="16">
        <v>260</v>
      </c>
      <c r="M7" t="s">
        <v>39</v>
      </c>
      <c r="N7" s="34" t="s">
        <v>22</v>
      </c>
      <c r="O7" s="16">
        <v>50</v>
      </c>
      <c r="S7" s="16">
        <v>180</v>
      </c>
      <c r="T7" s="16"/>
      <c r="U7" s="16"/>
      <c r="W7" s="6">
        <v>500</v>
      </c>
      <c r="X7" s="6"/>
      <c r="AC7" s="36">
        <v>270</v>
      </c>
      <c r="AK7" s="34" t="s">
        <v>22</v>
      </c>
      <c r="AL7" s="34" t="s">
        <v>22</v>
      </c>
      <c r="AM7" s="33" t="s">
        <v>43</v>
      </c>
      <c r="AN7" s="34" t="s">
        <v>22</v>
      </c>
      <c r="AO7" s="34" t="s">
        <v>22</v>
      </c>
      <c r="AP7" s="33" t="s">
        <v>43</v>
      </c>
    </row>
    <row r="8" spans="2:42" x14ac:dyDescent="0.25">
      <c r="B8" s="68" t="s">
        <v>95</v>
      </c>
      <c r="E8" s="70" t="s">
        <v>78</v>
      </c>
      <c r="F8" s="16"/>
      <c r="G8" s="6">
        <v>500</v>
      </c>
      <c r="I8" s="16" t="s">
        <v>113</v>
      </c>
      <c r="K8" s="16">
        <v>270</v>
      </c>
      <c r="M8" t="s">
        <v>156</v>
      </c>
      <c r="N8" s="34" t="s">
        <v>23</v>
      </c>
      <c r="O8" s="16">
        <v>60</v>
      </c>
      <c r="S8" s="16">
        <v>190</v>
      </c>
      <c r="T8" s="16"/>
      <c r="U8" s="16"/>
      <c r="W8" s="6"/>
      <c r="AK8" s="33" t="s">
        <v>40</v>
      </c>
      <c r="AL8" s="33"/>
      <c r="AN8" s="34" t="s">
        <v>23</v>
      </c>
      <c r="AO8" s="34" t="s">
        <v>23</v>
      </c>
      <c r="AP8" s="37" t="s">
        <v>44</v>
      </c>
    </row>
    <row r="9" spans="2:42" x14ac:dyDescent="0.25">
      <c r="B9" s="68" t="s">
        <v>96</v>
      </c>
      <c r="C9" s="6"/>
      <c r="E9" s="70" t="s">
        <v>79</v>
      </c>
      <c r="F9" s="16"/>
      <c r="G9" s="6"/>
      <c r="I9" s="16" t="s">
        <v>114</v>
      </c>
      <c r="M9" t="s">
        <v>157</v>
      </c>
      <c r="N9" s="34" t="s">
        <v>24</v>
      </c>
      <c r="O9" s="16">
        <v>70</v>
      </c>
      <c r="S9" s="16">
        <v>200</v>
      </c>
      <c r="T9" s="16"/>
      <c r="U9" s="16"/>
      <c r="AK9" s="33" t="s">
        <v>41</v>
      </c>
      <c r="AL9" s="34"/>
      <c r="AN9" s="34" t="s">
        <v>24</v>
      </c>
      <c r="AO9" s="34" t="s">
        <v>24</v>
      </c>
      <c r="AP9" s="37" t="s">
        <v>45</v>
      </c>
    </row>
    <row r="10" spans="2:42" x14ac:dyDescent="0.25">
      <c r="B10" s="68" t="s">
        <v>97</v>
      </c>
      <c r="E10" s="70" t="s">
        <v>80</v>
      </c>
      <c r="F10" s="16"/>
      <c r="G10" s="6"/>
      <c r="I10" s="16" t="s">
        <v>115</v>
      </c>
      <c r="M10"/>
      <c r="N10" s="34" t="s">
        <v>25</v>
      </c>
      <c r="O10" s="16">
        <v>80</v>
      </c>
      <c r="S10" s="16">
        <v>210</v>
      </c>
      <c r="T10" s="16"/>
      <c r="U10" s="16"/>
      <c r="AK10" s="34" t="s">
        <v>42</v>
      </c>
      <c r="AL10" s="33"/>
      <c r="AN10" s="34" t="s">
        <v>25</v>
      </c>
      <c r="AO10" s="34" t="s">
        <v>25</v>
      </c>
      <c r="AP10" s="37" t="s">
        <v>46</v>
      </c>
    </row>
    <row r="11" spans="2:42" x14ac:dyDescent="0.25">
      <c r="B11" s="68" t="s">
        <v>98</v>
      </c>
      <c r="C11" s="6"/>
      <c r="E11" s="70" t="s">
        <v>81</v>
      </c>
      <c r="F11" s="16"/>
      <c r="G11" s="6"/>
      <c r="I11" s="16" t="s">
        <v>116</v>
      </c>
      <c r="M11" t="s">
        <v>158</v>
      </c>
      <c r="N11" s="33" t="s">
        <v>40</v>
      </c>
      <c r="O11" s="16">
        <v>20</v>
      </c>
      <c r="S11" s="16">
        <v>220</v>
      </c>
      <c r="T11" s="16"/>
      <c r="U11" s="16"/>
      <c r="AK11" s="34" t="s">
        <v>43</v>
      </c>
      <c r="AN11" s="33" t="s">
        <v>40</v>
      </c>
      <c r="AO11" s="33"/>
    </row>
    <row r="12" spans="2:42" x14ac:dyDescent="0.25">
      <c r="B12" s="68" t="s">
        <v>202</v>
      </c>
      <c r="C12" s="6"/>
      <c r="E12" s="69"/>
      <c r="F12" s="16"/>
      <c r="G12" s="7"/>
      <c r="I12" s="16" t="s">
        <v>117</v>
      </c>
      <c r="M12" t="s">
        <v>159</v>
      </c>
      <c r="N12" s="33" t="s">
        <v>41</v>
      </c>
      <c r="O12" s="16">
        <v>30</v>
      </c>
      <c r="S12" s="16">
        <v>230</v>
      </c>
      <c r="T12" s="16"/>
      <c r="U12" s="16"/>
      <c r="AN12" s="33" t="s">
        <v>41</v>
      </c>
      <c r="AO12" s="34"/>
    </row>
    <row r="13" spans="2:42" x14ac:dyDescent="0.25">
      <c r="B13" s="68" t="s">
        <v>203</v>
      </c>
      <c r="C13" s="6"/>
      <c r="E13" s="70" t="s">
        <v>186</v>
      </c>
      <c r="F13" s="16"/>
      <c r="G13" s="6"/>
      <c r="I13" s="16" t="s">
        <v>118</v>
      </c>
      <c r="M13" t="s">
        <v>160</v>
      </c>
      <c r="N13" s="34" t="s">
        <v>42</v>
      </c>
      <c r="O13" s="16">
        <v>40</v>
      </c>
      <c r="S13" s="16">
        <v>240</v>
      </c>
      <c r="T13" s="16"/>
      <c r="U13" s="16"/>
      <c r="AN13" s="34" t="s">
        <v>42</v>
      </c>
      <c r="AO13" s="34"/>
    </row>
    <row r="14" spans="2:42" x14ac:dyDescent="0.25">
      <c r="B14" s="68" t="s">
        <v>204</v>
      </c>
      <c r="C14" s="6"/>
      <c r="E14" s="70" t="s">
        <v>187</v>
      </c>
      <c r="G14" s="6"/>
      <c r="I14" s="16" t="s">
        <v>119</v>
      </c>
      <c r="M14" t="s">
        <v>161</v>
      </c>
      <c r="N14" s="34" t="s">
        <v>43</v>
      </c>
      <c r="O14" s="16">
        <v>50</v>
      </c>
      <c r="S14" s="16">
        <v>250</v>
      </c>
      <c r="T14" s="16"/>
      <c r="U14" s="16"/>
      <c r="AK14" s="34"/>
      <c r="AL14" s="34"/>
      <c r="AN14" s="34" t="s">
        <v>43</v>
      </c>
      <c r="AO14" s="34"/>
    </row>
    <row r="15" spans="2:42" x14ac:dyDescent="0.25">
      <c r="B15" s="68" t="s">
        <v>205</v>
      </c>
      <c r="C15" s="6"/>
      <c r="E15" s="70" t="s">
        <v>188</v>
      </c>
      <c r="F15" s="7"/>
      <c r="G15" s="6"/>
      <c r="I15" s="16" t="s">
        <v>120</v>
      </c>
      <c r="M15" t="s">
        <v>162</v>
      </c>
      <c r="N15" s="34" t="s">
        <v>44</v>
      </c>
      <c r="O15" s="16">
        <v>60</v>
      </c>
      <c r="S15" s="16">
        <v>260</v>
      </c>
      <c r="T15" s="16"/>
      <c r="U15" s="16"/>
      <c r="AK15" s="34"/>
      <c r="AL15" s="34"/>
      <c r="AN15" s="34" t="s">
        <v>44</v>
      </c>
      <c r="AO15" s="34"/>
    </row>
    <row r="16" spans="2:42" x14ac:dyDescent="0.25">
      <c r="B16" s="68" t="s">
        <v>206</v>
      </c>
      <c r="C16" s="6"/>
      <c r="E16" s="70" t="s">
        <v>189</v>
      </c>
      <c r="G16" s="6"/>
      <c r="M16" t="s">
        <v>163</v>
      </c>
      <c r="N16" s="34" t="s">
        <v>45</v>
      </c>
      <c r="O16" s="16">
        <v>70</v>
      </c>
      <c r="S16" s="16">
        <v>270</v>
      </c>
      <c r="T16" s="16"/>
      <c r="U16" s="16"/>
      <c r="AK16" s="34"/>
      <c r="AL16" s="34"/>
      <c r="AN16" s="34" t="s">
        <v>45</v>
      </c>
      <c r="AO16" s="34"/>
    </row>
    <row r="17" spans="2:40" x14ac:dyDescent="0.25">
      <c r="B17" s="68" t="s">
        <v>207</v>
      </c>
      <c r="C17" s="6"/>
      <c r="E17" s="70" t="s">
        <v>82</v>
      </c>
      <c r="G17" s="6"/>
      <c r="I17" s="16" t="s">
        <v>121</v>
      </c>
      <c r="M17"/>
      <c r="N17" s="34" t="s">
        <v>46</v>
      </c>
      <c r="O17" s="16">
        <v>80</v>
      </c>
      <c r="S17" s="16">
        <v>280</v>
      </c>
      <c r="T17" s="16"/>
      <c r="U17" s="16"/>
      <c r="AN17" s="34" t="s">
        <v>46</v>
      </c>
    </row>
    <row r="18" spans="2:40" x14ac:dyDescent="0.25">
      <c r="B18" s="68" t="s">
        <v>208</v>
      </c>
      <c r="C18" s="6"/>
      <c r="E18" s="70" t="s">
        <v>83</v>
      </c>
      <c r="G18" s="6"/>
      <c r="I18" s="16" t="s">
        <v>122</v>
      </c>
      <c r="M18" t="s">
        <v>164</v>
      </c>
      <c r="N18"/>
      <c r="O18"/>
      <c r="S18" s="16">
        <v>290</v>
      </c>
      <c r="T18" s="16"/>
      <c r="U18" s="16"/>
    </row>
    <row r="19" spans="2:40" x14ac:dyDescent="0.25">
      <c r="B19" s="68" t="s">
        <v>209</v>
      </c>
      <c r="C19" s="6"/>
      <c r="E19" s="70" t="s">
        <v>84</v>
      </c>
      <c r="I19" s="16" t="s">
        <v>123</v>
      </c>
      <c r="M19" t="s">
        <v>165</v>
      </c>
      <c r="N19"/>
      <c r="O19"/>
    </row>
    <row r="20" spans="2:40" x14ac:dyDescent="0.25">
      <c r="B20" s="69"/>
      <c r="C20" s="6"/>
      <c r="E20" s="70" t="s">
        <v>85</v>
      </c>
      <c r="G20" s="7"/>
      <c r="I20" s="16" t="s">
        <v>124</v>
      </c>
      <c r="M20" t="s">
        <v>166</v>
      </c>
      <c r="N20"/>
      <c r="O20"/>
    </row>
    <row r="21" spans="2:40" x14ac:dyDescent="0.25">
      <c r="B21" s="68" t="s">
        <v>197</v>
      </c>
      <c r="C21" s="6"/>
      <c r="E21" s="69"/>
      <c r="G21" s="6"/>
      <c r="I21" s="16" t="s">
        <v>125</v>
      </c>
      <c r="M21" t="s">
        <v>167</v>
      </c>
      <c r="N21"/>
      <c r="O21"/>
    </row>
    <row r="22" spans="2:40" x14ac:dyDescent="0.25">
      <c r="B22" s="68" t="s">
        <v>210</v>
      </c>
      <c r="C22" s="6"/>
      <c r="E22" s="70" t="s">
        <v>190</v>
      </c>
      <c r="G22" s="6"/>
      <c r="I22" s="16" t="s">
        <v>126</v>
      </c>
      <c r="M22" t="s">
        <v>168</v>
      </c>
      <c r="N22"/>
      <c r="O22"/>
    </row>
    <row r="23" spans="2:40" x14ac:dyDescent="0.25">
      <c r="B23" s="68" t="s">
        <v>211</v>
      </c>
      <c r="C23" s="6"/>
      <c r="E23" s="70" t="s">
        <v>191</v>
      </c>
      <c r="G23" s="6"/>
      <c r="I23" s="16" t="s">
        <v>127</v>
      </c>
      <c r="M23" t="s">
        <v>169</v>
      </c>
      <c r="N23"/>
      <c r="O23"/>
    </row>
    <row r="24" spans="2:40" x14ac:dyDescent="0.25">
      <c r="B24" s="68" t="s">
        <v>212</v>
      </c>
      <c r="C24" s="6"/>
      <c r="E24" s="70" t="s">
        <v>192</v>
      </c>
      <c r="G24" s="7"/>
      <c r="I24" s="16" t="s">
        <v>128</v>
      </c>
      <c r="M24"/>
      <c r="N24"/>
      <c r="O24"/>
    </row>
    <row r="25" spans="2:40" x14ac:dyDescent="0.25">
      <c r="B25" s="68" t="s">
        <v>99</v>
      </c>
      <c r="C25" s="6"/>
      <c r="E25" s="70" t="s">
        <v>193</v>
      </c>
      <c r="G25" s="6"/>
      <c r="I25" s="16" t="s">
        <v>129</v>
      </c>
      <c r="M25" t="s">
        <v>170</v>
      </c>
      <c r="N25"/>
      <c r="O25"/>
    </row>
    <row r="26" spans="2:40" x14ac:dyDescent="0.25">
      <c r="B26" s="68" t="s">
        <v>100</v>
      </c>
      <c r="C26" s="6"/>
      <c r="E26" s="70" t="s">
        <v>86</v>
      </c>
      <c r="G26" s="6"/>
      <c r="I26" s="16" t="s">
        <v>130</v>
      </c>
      <c r="M26" t="s">
        <v>171</v>
      </c>
      <c r="N26"/>
      <c r="O26"/>
    </row>
    <row r="27" spans="2:40" x14ac:dyDescent="0.25">
      <c r="B27" s="68" t="s">
        <v>101</v>
      </c>
      <c r="C27" s="6"/>
      <c r="E27" s="70" t="s">
        <v>87</v>
      </c>
      <c r="G27" s="6"/>
      <c r="I27" s="16" t="s">
        <v>131</v>
      </c>
      <c r="M27" t="s">
        <v>172</v>
      </c>
      <c r="N27"/>
      <c r="O27"/>
    </row>
    <row r="28" spans="2:40" x14ac:dyDescent="0.25">
      <c r="B28" s="68" t="s">
        <v>102</v>
      </c>
      <c r="C28" s="6"/>
      <c r="E28" s="70" t="s">
        <v>88</v>
      </c>
      <c r="G28" s="7"/>
      <c r="I28" s="16" t="s">
        <v>132</v>
      </c>
      <c r="M28" t="s">
        <v>173</v>
      </c>
      <c r="N28"/>
      <c r="O28"/>
    </row>
    <row r="29" spans="2:40" x14ac:dyDescent="0.25">
      <c r="B29" s="68" t="s">
        <v>213</v>
      </c>
      <c r="C29" s="6"/>
      <c r="E29" s="70" t="s">
        <v>89</v>
      </c>
      <c r="G29" s="6"/>
      <c r="M29" t="s">
        <v>174</v>
      </c>
      <c r="N29"/>
      <c r="O29"/>
    </row>
    <row r="30" spans="2:40" x14ac:dyDescent="0.25">
      <c r="B30" s="68" t="s">
        <v>214</v>
      </c>
      <c r="C30" s="6"/>
      <c r="E30" s="69"/>
      <c r="G30" s="6"/>
      <c r="I30" s="16" t="s">
        <v>133</v>
      </c>
      <c r="M30" t="s">
        <v>175</v>
      </c>
      <c r="N30"/>
      <c r="O30"/>
    </row>
    <row r="31" spans="2:40" x14ac:dyDescent="0.25">
      <c r="B31" s="68" t="s">
        <v>215</v>
      </c>
      <c r="C31" s="6"/>
      <c r="E31" s="70" t="s">
        <v>194</v>
      </c>
      <c r="G31" s="6"/>
      <c r="I31" s="16" t="s">
        <v>134</v>
      </c>
      <c r="M31"/>
      <c r="N31"/>
      <c r="O31"/>
    </row>
    <row r="32" spans="2:40" x14ac:dyDescent="0.25">
      <c r="B32" s="68" t="s">
        <v>216</v>
      </c>
      <c r="C32" s="6"/>
      <c r="E32" s="70" t="s">
        <v>195</v>
      </c>
      <c r="G32" s="6"/>
      <c r="I32" s="16" t="s">
        <v>135</v>
      </c>
      <c r="M32" t="s">
        <v>176</v>
      </c>
      <c r="N32"/>
      <c r="O32"/>
    </row>
    <row r="33" spans="2:15" x14ac:dyDescent="0.25">
      <c r="B33" s="68" t="s">
        <v>217</v>
      </c>
      <c r="C33" s="6"/>
      <c r="E33" s="70" t="s">
        <v>196</v>
      </c>
      <c r="G33" s="6"/>
      <c r="I33" s="16" t="s">
        <v>136</v>
      </c>
      <c r="M33" t="s">
        <v>177</v>
      </c>
      <c r="N33"/>
      <c r="O33"/>
    </row>
    <row r="34" spans="2:15" x14ac:dyDescent="0.25">
      <c r="B34" s="68" t="s">
        <v>218</v>
      </c>
      <c r="C34" s="6"/>
      <c r="E34" s="70" t="s">
        <v>90</v>
      </c>
      <c r="G34" s="6"/>
      <c r="I34" s="16" t="s">
        <v>137</v>
      </c>
      <c r="M34" t="s">
        <v>178</v>
      </c>
      <c r="O34"/>
    </row>
    <row r="35" spans="2:15" x14ac:dyDescent="0.25">
      <c r="B35" s="68" t="s">
        <v>219</v>
      </c>
      <c r="E35" s="70" t="s">
        <v>91</v>
      </c>
      <c r="I35" s="16" t="s">
        <v>138</v>
      </c>
      <c r="M35" t="s">
        <v>179</v>
      </c>
      <c r="O35"/>
    </row>
    <row r="36" spans="2:15" x14ac:dyDescent="0.25">
      <c r="B36" s="68" t="s">
        <v>220</v>
      </c>
      <c r="C36" s="6"/>
      <c r="E36" s="70" t="s">
        <v>92</v>
      </c>
      <c r="I36" s="16" t="s">
        <v>115</v>
      </c>
      <c r="M36" t="s">
        <v>180</v>
      </c>
    </row>
    <row r="37" spans="2:15" x14ac:dyDescent="0.25">
      <c r="B37" s="69"/>
      <c r="C37" s="6"/>
      <c r="I37" s="16" t="s">
        <v>139</v>
      </c>
      <c r="M37" t="s">
        <v>181</v>
      </c>
    </row>
    <row r="38" spans="2:15" x14ac:dyDescent="0.25">
      <c r="B38" s="68" t="s">
        <v>221</v>
      </c>
      <c r="C38" s="6"/>
      <c r="I38" s="16" t="s">
        <v>140</v>
      </c>
    </row>
    <row r="39" spans="2:15" x14ac:dyDescent="0.25">
      <c r="B39" s="68" t="s">
        <v>222</v>
      </c>
      <c r="C39" s="6"/>
      <c r="E39" s="67" t="s">
        <v>33</v>
      </c>
      <c r="I39" s="16" t="s">
        <v>141</v>
      </c>
    </row>
    <row r="40" spans="2:15" x14ac:dyDescent="0.25">
      <c r="B40" s="68" t="s">
        <v>223</v>
      </c>
      <c r="C40" s="6"/>
      <c r="E40" s="67"/>
      <c r="I40" s="16" t="s">
        <v>142</v>
      </c>
    </row>
    <row r="41" spans="2:15" x14ac:dyDescent="0.25">
      <c r="B41" s="68" t="s">
        <v>224</v>
      </c>
      <c r="C41" s="6"/>
      <c r="E41" s="67" t="s">
        <v>30</v>
      </c>
      <c r="I41" s="16" t="s">
        <v>143</v>
      </c>
    </row>
    <row r="42" spans="2:15" x14ac:dyDescent="0.25">
      <c r="B42" s="68" t="s">
        <v>103</v>
      </c>
      <c r="C42" s="6"/>
      <c r="E42" s="67"/>
    </row>
    <row r="43" spans="2:15" x14ac:dyDescent="0.25">
      <c r="B43" s="68" t="s">
        <v>104</v>
      </c>
      <c r="C43" s="6"/>
      <c r="E43" s="67" t="s">
        <v>32</v>
      </c>
      <c r="I43" s="16" t="s">
        <v>144</v>
      </c>
    </row>
    <row r="44" spans="2:15" x14ac:dyDescent="0.25">
      <c r="B44" s="68" t="s">
        <v>105</v>
      </c>
      <c r="C44" s="6"/>
      <c r="E44" s="67"/>
      <c r="I44" s="16" t="s">
        <v>145</v>
      </c>
    </row>
    <row r="45" spans="2:15" x14ac:dyDescent="0.25">
      <c r="B45" s="68" t="s">
        <v>106</v>
      </c>
      <c r="C45" s="6"/>
      <c r="E45" s="67" t="s">
        <v>31</v>
      </c>
      <c r="I45" s="16" t="s">
        <v>146</v>
      </c>
    </row>
    <row r="46" spans="2:15" x14ac:dyDescent="0.25">
      <c r="B46" s="68" t="s">
        <v>225</v>
      </c>
      <c r="C46" s="6"/>
      <c r="I46" s="16" t="s">
        <v>147</v>
      </c>
    </row>
    <row r="47" spans="2:15" x14ac:dyDescent="0.25">
      <c r="B47" s="68" t="s">
        <v>226</v>
      </c>
      <c r="C47" s="6"/>
      <c r="I47" s="16" t="s">
        <v>148</v>
      </c>
    </row>
    <row r="48" spans="2:15" x14ac:dyDescent="0.25">
      <c r="B48" s="68" t="s">
        <v>227</v>
      </c>
      <c r="C48" s="6"/>
      <c r="I48" s="16" t="s">
        <v>149</v>
      </c>
    </row>
    <row r="49" spans="2:9" x14ac:dyDescent="0.25">
      <c r="B49" s="68" t="s">
        <v>228</v>
      </c>
      <c r="C49" s="6"/>
      <c r="E49" s="7"/>
      <c r="I49" s="16" t="s">
        <v>150</v>
      </c>
    </row>
    <row r="50" spans="2:9" x14ac:dyDescent="0.25">
      <c r="B50" s="68" t="s">
        <v>229</v>
      </c>
      <c r="C50" s="6"/>
      <c r="E50" s="7"/>
      <c r="I50" s="16" t="s">
        <v>151</v>
      </c>
    </row>
    <row r="51" spans="2:9" x14ac:dyDescent="0.25">
      <c r="B51" s="68" t="s">
        <v>230</v>
      </c>
      <c r="E51" s="7"/>
      <c r="I51" s="16" t="s">
        <v>152</v>
      </c>
    </row>
    <row r="52" spans="2:9" x14ac:dyDescent="0.25">
      <c r="B52" s="68" t="s">
        <v>231</v>
      </c>
      <c r="C52" s="6"/>
      <c r="E52" s="7"/>
    </row>
    <row r="53" spans="2:9" x14ac:dyDescent="0.25">
      <c r="B53" s="68" t="s">
        <v>232</v>
      </c>
      <c r="C53" s="6"/>
    </row>
    <row r="54" spans="2:9" x14ac:dyDescent="0.25">
      <c r="B54" s="69"/>
      <c r="C54" s="6"/>
    </row>
    <row r="55" spans="2:9" x14ac:dyDescent="0.25">
      <c r="B55" s="68" t="s">
        <v>233</v>
      </c>
      <c r="C55" s="6"/>
    </row>
    <row r="56" spans="2:9" x14ac:dyDescent="0.25">
      <c r="B56" s="68" t="s">
        <v>234</v>
      </c>
      <c r="C56" s="6"/>
    </row>
    <row r="57" spans="2:9" x14ac:dyDescent="0.25">
      <c r="B57" s="68" t="s">
        <v>235</v>
      </c>
      <c r="C57" s="6"/>
    </row>
    <row r="58" spans="2:9" x14ac:dyDescent="0.25">
      <c r="B58" s="68" t="s">
        <v>107</v>
      </c>
      <c r="C58" s="6"/>
    </row>
    <row r="59" spans="2:9" x14ac:dyDescent="0.25">
      <c r="B59" s="68" t="s">
        <v>108</v>
      </c>
      <c r="C59" s="6"/>
    </row>
    <row r="60" spans="2:9" x14ac:dyDescent="0.25">
      <c r="B60" s="68" t="s">
        <v>109</v>
      </c>
      <c r="C60" s="6"/>
    </row>
    <row r="61" spans="2:9" x14ac:dyDescent="0.25">
      <c r="B61" s="68" t="s">
        <v>236</v>
      </c>
      <c r="C61" s="6"/>
    </row>
    <row r="62" spans="2:9" x14ac:dyDescent="0.25">
      <c r="B62" s="68" t="s">
        <v>237</v>
      </c>
      <c r="C62" s="6"/>
    </row>
    <row r="63" spans="2:9" x14ac:dyDescent="0.25">
      <c r="B63" s="68" t="s">
        <v>238</v>
      </c>
      <c r="C63" s="6"/>
    </row>
    <row r="64" spans="2:9" x14ac:dyDescent="0.25">
      <c r="B64" s="68" t="s">
        <v>239</v>
      </c>
      <c r="C64" s="6"/>
    </row>
    <row r="65" spans="2:7" x14ac:dyDescent="0.25">
      <c r="B65" s="68" t="s">
        <v>240</v>
      </c>
      <c r="C65" s="6"/>
    </row>
    <row r="66" spans="2:7" x14ac:dyDescent="0.25">
      <c r="B66" s="68" t="s">
        <v>241</v>
      </c>
      <c r="C66" s="6"/>
    </row>
    <row r="67" spans="2:7" x14ac:dyDescent="0.25">
      <c r="B67" s="69"/>
    </row>
    <row r="68" spans="2:7" x14ac:dyDescent="0.25">
      <c r="B68" s="68" t="s">
        <v>16</v>
      </c>
      <c r="C68" s="6" t="s">
        <v>16</v>
      </c>
      <c r="E68" s="6" t="s">
        <v>5</v>
      </c>
      <c r="G68" s="6"/>
    </row>
    <row r="69" spans="2:7" x14ac:dyDescent="0.25">
      <c r="B69" s="68" t="s">
        <v>93</v>
      </c>
      <c r="C69" s="6" t="s">
        <v>93</v>
      </c>
      <c r="D69" s="16" t="s">
        <v>26</v>
      </c>
      <c r="E69" s="6" t="s">
        <v>6</v>
      </c>
      <c r="G69" s="6"/>
    </row>
    <row r="70" spans="2:7" x14ac:dyDescent="0.25">
      <c r="B70" s="68" t="s">
        <v>17</v>
      </c>
      <c r="C70" s="6" t="s">
        <v>17</v>
      </c>
    </row>
    <row r="71" spans="2:7" x14ac:dyDescent="0.25">
      <c r="B71" s="68" t="s">
        <v>94</v>
      </c>
      <c r="C71" s="6" t="s">
        <v>94</v>
      </c>
    </row>
    <row r="73" spans="2:7" x14ac:dyDescent="0.25">
      <c r="B73" s="16"/>
      <c r="C73" s="16"/>
    </row>
  </sheetData>
  <sheetProtection password="C1ED" sheet="1" objects="1" scenarios="1" selectLockedCells="1"/>
  <pageMargins left="0.7" right="0.7" top="0.75" bottom="0.75" header="0.3" footer="0.3"/>
  <pageSetup paperSize="9" orientation="portrait" r:id="rId1"/>
  <tableParts count="19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RB-Dokument" ma:contentTypeID="0x0101006AC3765A0786A4449984FA652873004400511D18096C7E674580DC7915FAE74FB1" ma:contentTypeVersion="22" ma:contentTypeDescription="Ein neues Dokument erstellen." ma:contentTypeScope="" ma:versionID="ca8613be36a12d6948a9566224279f9c">
  <xsd:schema xmlns:xsd="http://www.w3.org/2001/XMLSchema" xmlns:xs="http://www.w3.org/2001/XMLSchema" xmlns:p="http://schemas.microsoft.com/office/2006/metadata/properties" xmlns:ns2="d564a89d-9287-4e5f-9ef6-e5f137d90db6" xmlns:ns3="a8313eb0-198e-4737-ae53-e38d77e5733a" targetNamespace="http://schemas.microsoft.com/office/2006/metadata/properties" ma:root="true" ma:fieldsID="b7f186f2c3cf0223760172e116fa6529" ns2:_="" ns3:_="">
    <xsd:import namespace="d564a89d-9287-4e5f-9ef6-e5f137d90db6"/>
    <xsd:import namespace="a8313eb0-198e-4737-ae53-e38d77e5733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na74073760a4466d89e9b0086664636b" minOccurs="0"/>
                <xsd:element ref="ns2:TaxCatchAll" minOccurs="0"/>
                <xsd:element ref="ns2:TaxCatchAllLabel" minOccurs="0"/>
                <xsd:element ref="ns2:gecc8a7b92dc4143b40ed966b67d8c43" minOccurs="0"/>
                <xsd:element ref="ns2:hac83ba79a7843a991293e3ec836598f" minOccurs="0"/>
                <xsd:element ref="ns2:mf77967b98324d2a8d9f1a70513f7b6e" minOccurs="0"/>
                <xsd:element ref="ns2:l3d3e07b7aae4a37a14d75273a4e8ffb" minOccurs="0"/>
                <xsd:element ref="ns3:MediaServiceMetadata" minOccurs="0"/>
                <xsd:element ref="ns3:MediaServiceFastMetadata" minOccurs="0"/>
                <xsd:element ref="ns2:SharedWithUsers" minOccurs="0"/>
                <xsd:element ref="ns2:SharedWithDetails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LengthInSeconds" minOccurs="0"/>
                <xsd:element ref="ns3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64a89d-9287-4e5f-9ef6-e5f137d90db6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Wert der Dokument-ID" ma:description="Der Wert der diesem Element zugewiesenen Dokument-ID." ma:internalName="_dlc_DocId" ma:readOnly="true">
      <xsd:simpleType>
        <xsd:restriction base="dms:Text"/>
      </xsd:simpleType>
    </xsd:element>
    <xsd:element name="_dlc_DocIdUrl" ma:index="9" nillable="true" ma:displayName="Dokument-ID" ma:description="Permanenter Hyperlink zu diesem Dok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a74073760a4466d89e9b0086664636b" ma:index="11" nillable="true" ma:taxonomy="true" ma:internalName="na74073760a4466d89e9b0086664636b" ma:taxonomyFieldName="CRBDocumentConfidentiality" ma:displayName="Vertraulichkeit" ma:default="3;#nicht klassifiziert|e9a63179-acab-4ffe-b80d-50b63910b599" ma:fieldId="{7a740737-60a4-466d-89e9-b0086664636b}" ma:sspId="126264fd-0fbe-4c48-9126-7f35911828a3" ma:termSetId="78959b6b-c626-41e7-9392-edaa97577af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2" nillable="true" ma:displayName="Taxonomy Catch All Column" ma:description="" ma:hidden="true" ma:list="{278d7e3b-ab54-4cb1-aedc-fc26b00e11ff}" ma:internalName="TaxCatchAll" ma:showField="CatchAllData" ma:web="d564a89d-9287-4e5f-9ef6-e5f137d90db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3" nillable="true" ma:displayName="Taxonomy Catch All Column1" ma:description="" ma:hidden="true" ma:list="{278d7e3b-ab54-4cb1-aedc-fc26b00e11ff}" ma:internalName="TaxCatchAllLabel" ma:readOnly="true" ma:showField="CatchAllDataLabel" ma:web="d564a89d-9287-4e5f-9ef6-e5f137d90db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gecc8a7b92dc4143b40ed966b67d8c43" ma:index="15" nillable="true" ma:taxonomy="true" ma:internalName="gecc8a7b92dc4143b40ed966b67d8c43" ma:taxonomyFieldName="CRBDocumentType" ma:displayName="Dokumenttyp" ma:readOnly="false" ma:default="" ma:fieldId="{0ecc8a7b-92dc-4143-b40e-d966b67d8c43}" ma:sspId="126264fd-0fbe-4c48-9126-7f35911828a3" ma:termSetId="a67ae8b6-9ed5-445f-b98f-9829d185bfd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ac83ba79a7843a991293e3ec836598f" ma:index="17" nillable="true" ma:taxonomy="true" ma:internalName="hac83ba79a7843a991293e3ec836598f" ma:taxonomyFieldName="CRBProductService" ma:displayName="Produkte/Dienstleistungen" ma:default="" ma:fieldId="{1ac83ba7-9a78-43a9-9129-3e3ec836598f}" ma:taxonomyMulti="true" ma:sspId="126264fd-0fbe-4c48-9126-7f35911828a3" ma:termSetId="72a0912a-f609-466d-8b80-4a8776dc3d4a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f77967b98324d2a8d9f1a70513f7b6e" ma:index="19" nillable="true" ma:taxonomy="true" ma:internalName="mf77967b98324d2a8d9f1a70513f7b6e" ma:taxonomyFieldName="CRBDocumentLanguage" ma:displayName="Dokumentsprache" ma:default="5;#Deutsch|c64f71a8-8878-4990-be64-596a8dd67008" ma:fieldId="{6f77967b-9832-4d2a-8d9f-1a70513f7b6e}" ma:sspId="126264fd-0fbe-4c48-9126-7f35911828a3" ma:termSetId="4566e054-1b4e-423f-8c24-921a75bbb708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l3d3e07b7aae4a37a14d75273a4e8ffb" ma:index="21" nillable="true" ma:taxonomy="true" ma:internalName="l3d3e07b7aae4a37a14d75273a4e8ffb" ma:taxonomyFieldName="CRBDocumentTags" ma:displayName="Tags" ma:default="" ma:fieldId="{53d3e07b-7aae-4a37-a14d-75273a4e8ffb}" ma:taxonomyMulti="true" ma:sspId="126264fd-0fbe-4c48-9126-7f35911828a3" ma:termSetId="9e177c12-8119-4e30-b99e-4527d34b68a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haredWithUsers" ma:index="25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6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313eb0-198e-4737-ae53-e38d77e5733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2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27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28" nillable="true" ma:displayName="Tags" ma:internalName="MediaServiceAutoTags" ma:readOnly="true">
      <xsd:simpleType>
        <xsd:restriction base="dms:Text"/>
      </xsd:simpleType>
    </xsd:element>
    <xsd:element name="MediaServiceGenerationTime" ma:index="2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3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3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3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34" nillable="true" ma:displayName="Location" ma:internalName="MediaServiceLocation" ma:readOnly="true">
      <xsd:simpleType>
        <xsd:restriction base="dms:Text"/>
      </xsd:simpleType>
    </xsd:element>
    <xsd:element name="MediaLengthInSeconds" ma:index="3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37" nillable="true" ma:taxonomy="true" ma:internalName="lcf76f155ced4ddcb4097134ff3c332f" ma:taxonomyFieldName="MediaServiceImageTags" ma:displayName="Bildmarkierungen" ma:readOnly="false" ma:fieldId="{5cf76f15-5ced-4ddc-b409-7134ff3c332f}" ma:taxonomyMulti="true" ma:sspId="126264fd-0fbe-4c48-9126-7f35911828a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a74073760a4466d89e9b0086664636b xmlns="d564a89d-9287-4e5f-9ef6-e5f137d90db6">
      <Terms xmlns="http://schemas.microsoft.com/office/infopath/2007/PartnerControls">
        <TermInfo xmlns="http://schemas.microsoft.com/office/infopath/2007/PartnerControls">
          <TermName xmlns="http://schemas.microsoft.com/office/infopath/2007/PartnerControls">nicht klassifiziert</TermName>
          <TermId xmlns="http://schemas.microsoft.com/office/infopath/2007/PartnerControls">e9a63179-acab-4ffe-b80d-50b63910b599</TermId>
        </TermInfo>
      </Terms>
    </na74073760a4466d89e9b0086664636b>
    <hac83ba79a7843a991293e3ec836598f xmlns="d564a89d-9287-4e5f-9ef6-e5f137d90db6">
      <Terms xmlns="http://schemas.microsoft.com/office/infopath/2007/PartnerControls"/>
    </hac83ba79a7843a991293e3ec836598f>
    <mf77967b98324d2a8d9f1a70513f7b6e xmlns="d564a89d-9287-4e5f-9ef6-e5f137d90db6">
      <Terms xmlns="http://schemas.microsoft.com/office/infopath/2007/PartnerControls">
        <TermInfo xmlns="http://schemas.microsoft.com/office/infopath/2007/PartnerControls">
          <TermName xmlns="http://schemas.microsoft.com/office/infopath/2007/PartnerControls">Deutsch</TermName>
          <TermId xmlns="http://schemas.microsoft.com/office/infopath/2007/PartnerControls">c64f71a8-8878-4990-be64-596a8dd67008</TermId>
        </TermInfo>
      </Terms>
    </mf77967b98324d2a8d9f1a70513f7b6e>
    <lcf76f155ced4ddcb4097134ff3c332f xmlns="a8313eb0-198e-4737-ae53-e38d77e5733a">
      <Terms xmlns="http://schemas.microsoft.com/office/infopath/2007/PartnerControls"/>
    </lcf76f155ced4ddcb4097134ff3c332f>
    <TaxCatchAll xmlns="d564a89d-9287-4e5f-9ef6-e5f137d90db6">
      <Value>4</Value>
      <Value>2</Value>
      <Value>1</Value>
    </TaxCatchAll>
    <l3d3e07b7aae4a37a14d75273a4e8ffb xmlns="d564a89d-9287-4e5f-9ef6-e5f137d90db6">
      <Terms xmlns="http://schemas.microsoft.com/office/infopath/2007/PartnerControls"/>
    </l3d3e07b7aae4a37a14d75273a4e8ffb>
    <gecc8a7b92dc4143b40ed966b67d8c43 xmlns="d564a89d-9287-4e5f-9ef6-e5f137d90db6">
      <Terms xmlns="http://schemas.microsoft.com/office/infopath/2007/PartnerControls"/>
    </gecc8a7b92dc4143b40ed966b67d8c43>
    <_dlc_DocId xmlns="d564a89d-9287-4e5f-9ef6-e5f137d90db6">CRBDOC0226-538425530-86280</_dlc_DocId>
    <_dlc_DocIdUrl xmlns="d564a89d-9287-4e5f-9ef6-e5f137d90db6">
      <Url>https://crbch.sharepoint.com/sites/team-prd-ablagestruktur-fur-kunden/_layouts/15/DocIdRedir.aspx?ID=CRBDOC0226-538425530-86280</Url>
      <Description>CRBDOC0226-538425530-86280</Description>
    </_dlc_DocIdUrl>
  </documentManagement>
</p:properties>
</file>

<file path=customXml/itemProps1.xml><?xml version="1.0" encoding="utf-8"?>
<ds:datastoreItem xmlns:ds="http://schemas.openxmlformats.org/officeDocument/2006/customXml" ds:itemID="{C2042B76-34BB-456A-8E39-A5F062F230B6}"/>
</file>

<file path=customXml/itemProps2.xml><?xml version="1.0" encoding="utf-8"?>
<ds:datastoreItem xmlns:ds="http://schemas.openxmlformats.org/officeDocument/2006/customXml" ds:itemID="{2F2DFF81-8364-44FD-92D7-D53A93B09F61}"/>
</file>

<file path=customXml/itemProps3.xml><?xml version="1.0" encoding="utf-8"?>
<ds:datastoreItem xmlns:ds="http://schemas.openxmlformats.org/officeDocument/2006/customXml" ds:itemID="{2F50EE8A-44B9-437A-A0E5-6764329DB2E4}"/>
</file>

<file path=customXml/itemProps4.xml><?xml version="1.0" encoding="utf-8"?>
<ds:datastoreItem xmlns:ds="http://schemas.openxmlformats.org/officeDocument/2006/customXml" ds:itemID="{70719253-7D6B-45E9-B3CE-255E5A0E39BC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ebea QD</vt:lpstr>
      <vt:lpstr>.</vt:lpstr>
      <vt:lpstr>'ebea QD'!Druckbereich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RUWA-Drahtschweisswerk AG - Moduli d'ordine</dc:title>
  <dc:creator>Karim Limacher</dc:creator>
  <cp:lastModifiedBy>Limacher Karim</cp:lastModifiedBy>
  <cp:lastPrinted>2018-10-17T20:18:34Z</cp:lastPrinted>
  <dcterms:created xsi:type="dcterms:W3CDTF">2015-05-11T05:08:10Z</dcterms:created>
  <dcterms:modified xsi:type="dcterms:W3CDTF">2022-11-02T21:09:02Z</dcterms:modified>
  <cp:category>Bestellformular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0x0101006AC3765A0786A4449984FA652873004400511D18096C7E674580DC7915FAE74FB1</vt:lpwstr>
  </property>
  <property fmtid="{D5CDD505-2E9C-101B-9397-08002B2CF9AE}" pid="3" name="kffc5fbcca014a279587992f4ed89d7a">
    <vt:lpwstr>Entwurf|4e2781bd-20f0-431b-b6b7-f25c3d75ccc3</vt:lpwstr>
  </property>
  <property fmtid="{D5CDD505-2E9C-101B-9397-08002B2CF9AE}" pid="4" name="CRBDocumentConfidentiality">
    <vt:lpwstr>2;#nicht klassifiziert|e9a63179-acab-4ffe-b80d-50b63910b599</vt:lpwstr>
  </property>
  <property fmtid="{D5CDD505-2E9C-101B-9397-08002B2CF9AE}" pid="5" name="_dlc_DocIdItemGuid">
    <vt:lpwstr>65085b81-eddd-42c5-93db-4533623f865a</vt:lpwstr>
  </property>
  <property fmtid="{D5CDD505-2E9C-101B-9397-08002B2CF9AE}" pid="6" name="CRBDocumentLanguage">
    <vt:lpwstr>4;#Deutsch|c64f71a8-8878-4990-be64-596a8dd67008</vt:lpwstr>
  </property>
  <property fmtid="{D5CDD505-2E9C-101B-9397-08002B2CF9AE}" pid="7" name="CRBDocumentTags">
    <vt:lpwstr/>
  </property>
  <property fmtid="{D5CDD505-2E9C-101B-9397-08002B2CF9AE}" pid="8" name="CRBQuarter">
    <vt:lpwstr/>
  </property>
  <property fmtid="{D5CDD505-2E9C-101B-9397-08002B2CF9AE}" pid="9" name="MediaServiceImageTags">
    <vt:lpwstr/>
  </property>
  <property fmtid="{D5CDD505-2E9C-101B-9397-08002B2CF9AE}" pid="10" name="CRBProductService">
    <vt:lpwstr/>
  </property>
  <property fmtid="{D5CDD505-2E9C-101B-9397-08002B2CF9AE}" pid="11" name="CRBDocumentType">
    <vt:lpwstr/>
  </property>
  <property fmtid="{D5CDD505-2E9C-101B-9397-08002B2CF9AE}" pid="12" name="oba584a1513544f48972e82f0d438173">
    <vt:lpwstr/>
  </property>
  <property fmtid="{D5CDD505-2E9C-101B-9397-08002B2CF9AE}" pid="13" name="CRBRegulationStatusTerm">
    <vt:lpwstr>1;#Entwurf|4e2781bd-20f0-431b-b6b7-f25c3d75ccc3</vt:lpwstr>
  </property>
  <property fmtid="{D5CDD505-2E9C-101B-9397-08002B2CF9AE}" pid="14" name="CRBOfferStatus">
    <vt:lpwstr/>
  </property>
  <property fmtid="{D5CDD505-2E9C-101B-9397-08002B2CF9AE}" pid="15" name="ddb89087ffe6432caf4253177aabd1d0">
    <vt:lpwstr/>
  </property>
</Properties>
</file>