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IT\"/>
    </mc:Choice>
  </mc:AlternateContent>
  <xr:revisionPtr revIDLastSave="0" documentId="13_ncr:1_{2AD61EF9-9272-4D16-BB0D-2EDD7D6F4D65}" xr6:coauthVersionLast="47" xr6:coauthVersionMax="47" xr10:uidLastSave="{00000000-0000-0000-0000-000000000000}"/>
  <workbookProtection workbookAlgorithmName="SHA-512" workbookHashValue="S9d3LXMp4SWI3vPNg5u6rcm7QKNawrawiJZpIfXZvjx50n4cuoe37tmYkLP/dd4XEjYWLyuoUAGbe6GPPs3PWw==" workbookSaltValue="c7HImVn5dN7/tg/e5Gv/SA==" workbookSpinCount="100000" lockStructure="1"/>
  <bookViews>
    <workbookView xWindow="4485" yWindow="3675" windowWidth="32910" windowHeight="16935" xr2:uid="{00000000-000D-0000-FFFF-FFFF00000000}"/>
  </bookViews>
  <sheets>
    <sheet name="Peikko PSB CUBO" sheetId="4" r:id="rId1"/>
    <sheet name="." sheetId="2" state="hidden" r:id="rId2"/>
  </sheets>
  <definedNames>
    <definedName name="Anzahl_B">'.'!$M$3:$M$12</definedName>
    <definedName name="CUBO">'.'!$O$4:$O$8</definedName>
    <definedName name="_xlnm.Print_Area" localSheetId="0">'Peikko PSB CUBO'!$A$1:$AR$68</definedName>
    <definedName name="PSB">'.'!$B$4:$B$1061</definedName>
    <definedName name="psh">'.'!$F$4:$F$12</definedName>
    <definedName name="Zubehoer">'.'!$J$4:$J$11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5" i="4" l="1"/>
  <c r="J55" i="4"/>
  <c r="H55" i="4"/>
  <c r="J56" i="4"/>
  <c r="H56" i="4"/>
  <c r="H57" i="4"/>
  <c r="J39" i="4"/>
  <c r="J38" i="4"/>
  <c r="J37" i="4"/>
  <c r="J36" i="4"/>
  <c r="J35" i="4"/>
  <c r="H39" i="4"/>
  <c r="H38" i="4"/>
  <c r="H37" i="4"/>
  <c r="H36" i="4"/>
  <c r="H35" i="4"/>
  <c r="H49" i="4" l="1"/>
  <c r="H48" i="4"/>
  <c r="H47" i="4"/>
  <c r="H46" i="4"/>
  <c r="H45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AV17" i="4" l="1"/>
  <c r="AT27" i="4"/>
  <c r="AT18" i="4"/>
  <c r="AT19" i="4"/>
  <c r="AT20" i="4"/>
  <c r="AT21" i="4"/>
  <c r="AT22" i="4"/>
  <c r="AT23" i="4"/>
  <c r="AT24" i="4"/>
  <c r="AT25" i="4"/>
  <c r="AT26" i="4"/>
  <c r="AT28" i="4"/>
  <c r="AT17" i="4"/>
  <c r="AU17" i="4"/>
  <c r="AZ23" i="4" l="1"/>
  <c r="BR23" i="4" s="1"/>
  <c r="AZ25" i="4"/>
  <c r="BR25" i="4" s="1"/>
  <c r="BA17" i="4"/>
  <c r="BJ29" i="4"/>
  <c r="BD19" i="4"/>
  <c r="BD25" i="4"/>
  <c r="BC18" i="4"/>
  <c r="BC19" i="4"/>
  <c r="BC20" i="4"/>
  <c r="BC21" i="4"/>
  <c r="BC22" i="4"/>
  <c r="BC23" i="4"/>
  <c r="BC24" i="4"/>
  <c r="BD24" i="4" s="1"/>
  <c r="BC25" i="4"/>
  <c r="BK25" i="4" s="1"/>
  <c r="BC26" i="4"/>
  <c r="BC27" i="4"/>
  <c r="BC28" i="4"/>
  <c r="AU18" i="4"/>
  <c r="BK27" i="4" l="1"/>
  <c r="BD27" i="4"/>
  <c r="BD21" i="4"/>
  <c r="BK21" i="4" s="1"/>
  <c r="BK19" i="4"/>
  <c r="BD18" i="4"/>
  <c r="BK18" i="4" s="1"/>
  <c r="BD23" i="4"/>
  <c r="BK23" i="4" s="1"/>
  <c r="BD22" i="4"/>
  <c r="BK22" i="4" s="1"/>
  <c r="BK24" i="4"/>
  <c r="BD28" i="4"/>
  <c r="BK28" i="4" s="1"/>
  <c r="BD20" i="4"/>
  <c r="BK20" i="4" s="1"/>
  <c r="BD26" i="4"/>
  <c r="BK26" i="4" s="1"/>
  <c r="BO28" i="4"/>
  <c r="BA28" i="4"/>
  <c r="AY28" i="4"/>
  <c r="AZ28" i="4" s="1"/>
  <c r="BR28" i="4" s="1"/>
  <c r="AV28" i="4"/>
  <c r="AU28" i="4"/>
  <c r="BO27" i="4"/>
  <c r="BA27" i="4"/>
  <c r="AY27" i="4"/>
  <c r="AZ27" i="4" s="1"/>
  <c r="BR27" i="4" s="1"/>
  <c r="AV27" i="4"/>
  <c r="AU27" i="4"/>
  <c r="BO26" i="4"/>
  <c r="BA26" i="4"/>
  <c r="AY26" i="4"/>
  <c r="AZ26" i="4" s="1"/>
  <c r="BR26" i="4" s="1"/>
  <c r="AV26" i="4"/>
  <c r="AU26" i="4"/>
  <c r="BO25" i="4"/>
  <c r="BA25" i="4"/>
  <c r="AY25" i="4"/>
  <c r="AV25" i="4"/>
  <c r="AU25" i="4"/>
  <c r="BO24" i="4"/>
  <c r="BA24" i="4"/>
  <c r="AY24" i="4"/>
  <c r="AZ24" i="4" s="1"/>
  <c r="BR24" i="4" s="1"/>
  <c r="AV24" i="4"/>
  <c r="AU24" i="4"/>
  <c r="BO23" i="4"/>
  <c r="BA23" i="4"/>
  <c r="AY23" i="4"/>
  <c r="AV23" i="4"/>
  <c r="AU23" i="4"/>
  <c r="BO22" i="4"/>
  <c r="BA22" i="4"/>
  <c r="AY22" i="4"/>
  <c r="AZ22" i="4" s="1"/>
  <c r="BR22" i="4" s="1"/>
  <c r="AV22" i="4"/>
  <c r="AU22" i="4"/>
  <c r="BO21" i="4"/>
  <c r="BA21" i="4"/>
  <c r="AY21" i="4"/>
  <c r="AZ21" i="4" s="1"/>
  <c r="BR21" i="4" s="1"/>
  <c r="AV21" i="4"/>
  <c r="AU21" i="4"/>
  <c r="BO20" i="4"/>
  <c r="BA20" i="4"/>
  <c r="AY20" i="4"/>
  <c r="AZ20" i="4" s="1"/>
  <c r="BR20" i="4" s="1"/>
  <c r="AV20" i="4"/>
  <c r="AU20" i="4"/>
  <c r="BO19" i="4"/>
  <c r="BA19" i="4"/>
  <c r="AY19" i="4"/>
  <c r="AZ19" i="4" s="1"/>
  <c r="BR19" i="4" s="1"/>
  <c r="AV19" i="4"/>
  <c r="AU19" i="4"/>
  <c r="BO18" i="4"/>
  <c r="BA18" i="4"/>
  <c r="AY18" i="4"/>
  <c r="AZ18" i="4" s="1"/>
  <c r="BR18" i="4" s="1"/>
  <c r="AV18" i="4"/>
  <c r="BO17" i="4"/>
  <c r="AY17" i="4"/>
  <c r="BI22" i="4" l="1"/>
  <c r="BJ22" i="4" s="1"/>
  <c r="BM22" i="4" s="1"/>
  <c r="BI21" i="4"/>
  <c r="BJ21" i="4" s="1"/>
  <c r="BM21" i="4" s="1"/>
  <c r="BQ28" i="4"/>
  <c r="BQ26" i="4"/>
  <c r="BS26" i="4" s="1"/>
  <c r="BQ25" i="4"/>
  <c r="BS25" i="4" s="1"/>
  <c r="BQ21" i="4"/>
  <c r="BQ20" i="4"/>
  <c r="BQ18" i="4"/>
  <c r="BP21" i="4"/>
  <c r="BQ24" i="4"/>
  <c r="BQ23" i="4"/>
  <c r="BS23" i="4" s="1"/>
  <c r="BQ19" i="4"/>
  <c r="BQ27" i="4"/>
  <c r="BP24" i="4"/>
  <c r="BP18" i="4"/>
  <c r="BQ22" i="4"/>
  <c r="BS22" i="4" s="1"/>
  <c r="BP22" i="4"/>
  <c r="BP25" i="4"/>
  <c r="BP23" i="4"/>
  <c r="BP20" i="4"/>
  <c r="BP19" i="4"/>
  <c r="BS19" i="4" s="1"/>
  <c r="BP26" i="4"/>
  <c r="BP28" i="4"/>
  <c r="BS28" i="4" s="1"/>
  <c r="BP27" i="4"/>
  <c r="BQ17" i="4"/>
  <c r="AZ17" i="4"/>
  <c r="BR17" i="4" s="1"/>
  <c r="BH20" i="4"/>
  <c r="BI20" i="4" s="1"/>
  <c r="BJ20" i="4" s="1"/>
  <c r="BM20" i="4" s="1"/>
  <c r="BE19" i="4"/>
  <c r="BF19" i="4" s="1"/>
  <c r="BE22" i="4"/>
  <c r="BF22" i="4" s="1"/>
  <c r="BH18" i="4"/>
  <c r="BI18" i="4" s="1"/>
  <c r="BJ18" i="4" s="1"/>
  <c r="BM18" i="4" s="1"/>
  <c r="BE21" i="4"/>
  <c r="BF21" i="4" s="1"/>
  <c r="BE23" i="4"/>
  <c r="BF23" i="4" s="1"/>
  <c r="BE17" i="4"/>
  <c r="BF17" i="4" s="1"/>
  <c r="BH25" i="4"/>
  <c r="BI25" i="4" s="1"/>
  <c r="BE18" i="4"/>
  <c r="BF18" i="4" s="1"/>
  <c r="BH26" i="4"/>
  <c r="BI26" i="4" s="1"/>
  <c r="BH22" i="4"/>
  <c r="BB23" i="4"/>
  <c r="BB18" i="4"/>
  <c r="BH19" i="4"/>
  <c r="BI19" i="4" s="1"/>
  <c r="BE20" i="4"/>
  <c r="BH27" i="4"/>
  <c r="BI27" i="4" s="1"/>
  <c r="BJ27" i="4" s="1"/>
  <c r="BM27" i="4" s="1"/>
  <c r="BB20" i="4"/>
  <c r="BH24" i="4"/>
  <c r="BI24" i="4" s="1"/>
  <c r="BJ24" i="4" s="1"/>
  <c r="BM24" i="4" s="1"/>
  <c r="BH28" i="4"/>
  <c r="BI28" i="4" s="1"/>
  <c r="BJ28" i="4" s="1"/>
  <c r="BM28" i="4" s="1"/>
  <c r="BB21" i="4"/>
  <c r="BH21" i="4"/>
  <c r="BE24" i="4"/>
  <c r="BF24" i="4" s="1"/>
  <c r="BE25" i="4"/>
  <c r="BF25" i="4" s="1"/>
  <c r="BE26" i="4"/>
  <c r="BF26" i="4" s="1"/>
  <c r="BE27" i="4"/>
  <c r="BF27" i="4" s="1"/>
  <c r="BE28" i="4"/>
  <c r="BF28" i="4" s="1"/>
  <c r="BB24" i="4"/>
  <c r="BB25" i="4"/>
  <c r="BB26" i="4"/>
  <c r="BB27" i="4"/>
  <c r="BB28" i="4"/>
  <c r="BB22" i="4"/>
  <c r="BH23" i="4"/>
  <c r="BI23" i="4" s="1"/>
  <c r="BJ23" i="4" s="1"/>
  <c r="BM23" i="4" s="1"/>
  <c r="BB19" i="4"/>
  <c r="BB17" i="4"/>
  <c r="BC17" i="4" s="1"/>
  <c r="BH17" i="4"/>
  <c r="BI17" i="4" s="1"/>
  <c r="BS20" i="4" l="1"/>
  <c r="BS18" i="4"/>
  <c r="BS24" i="4"/>
  <c r="BJ26" i="4"/>
  <c r="BM26" i="4" s="1"/>
  <c r="BJ25" i="4"/>
  <c r="BM25" i="4" s="1"/>
  <c r="BJ19" i="4"/>
  <c r="BM19" i="4" s="1"/>
  <c r="BJ17" i="4"/>
  <c r="BM17" i="4" s="1"/>
  <c r="BS21" i="4"/>
  <c r="BS27" i="4"/>
  <c r="BG17" i="4"/>
  <c r="BL17" i="4" s="1"/>
  <c r="BG21" i="4"/>
  <c r="BL21" i="4" s="1"/>
  <c r="BG28" i="4"/>
  <c r="BL28" i="4" s="1"/>
  <c r="BG27" i="4"/>
  <c r="BL27" i="4" s="1"/>
  <c r="BG26" i="4"/>
  <c r="BL26" i="4" s="1"/>
  <c r="BG25" i="4"/>
  <c r="BL25" i="4" s="1"/>
  <c r="BG24" i="4"/>
  <c r="BL24" i="4" s="1"/>
  <c r="BP17" i="4"/>
  <c r="BD17" i="4"/>
  <c r="BK17" i="4" s="1"/>
  <c r="BG19" i="4"/>
  <c r="BL19" i="4" s="1"/>
  <c r="BG22" i="4"/>
  <c r="BL22" i="4" s="1"/>
  <c r="BG18" i="4"/>
  <c r="BL18" i="4" s="1"/>
  <c r="BG23" i="4"/>
  <c r="BL23" i="4" s="1"/>
  <c r="BF20" i="4"/>
  <c r="BN25" i="4" l="1"/>
  <c r="BT25" i="4" s="1"/>
  <c r="BN17" i="4"/>
  <c r="BS17" i="4"/>
  <c r="BG20" i="4"/>
  <c r="BL20" i="4" s="1"/>
  <c r="BN20" i="4" s="1"/>
  <c r="BT20" i="4" s="1"/>
  <c r="BN18" i="4"/>
  <c r="BT18" i="4" s="1"/>
  <c r="BN19" i="4"/>
  <c r="BT19" i="4" s="1"/>
  <c r="BN23" i="4"/>
  <c r="BT23" i="4" s="1"/>
  <c r="BN22" i="4"/>
  <c r="BT22" i="4" s="1"/>
  <c r="BN24" i="4"/>
  <c r="BT24" i="4" s="1"/>
  <c r="BN27" i="4"/>
  <c r="BT27" i="4" s="1"/>
  <c r="BT17" i="4" l="1"/>
  <c r="BN26" i="4"/>
  <c r="BT26" i="4" s="1"/>
  <c r="BN21" i="4"/>
  <c r="BT21" i="4" s="1"/>
  <c r="BN28" i="4"/>
  <c r="BT28" i="4" s="1"/>
</calcChain>
</file>

<file path=xl/sharedStrings.xml><?xml version="1.0" encoding="utf-8"?>
<sst xmlns="http://schemas.openxmlformats.org/spreadsheetml/2006/main" count="1926" uniqueCount="1187">
  <si>
    <t>Pos.</t>
  </si>
  <si>
    <t>Burghof 100</t>
  </si>
  <si>
    <t>CH-3454 Sumiswald</t>
  </si>
  <si>
    <t>RUWA Drahtschweisswerk AG</t>
  </si>
  <si>
    <t xml:space="preserve">Tel.  +41 34 432 35 35 </t>
  </si>
  <si>
    <t>Fax  +41 34 432 35 55</t>
  </si>
  <si>
    <t>leer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</si>
  <si>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</si>
  <si>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</si>
  <si>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</si>
  <si>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</si>
  <si>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</si>
  <si>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</si>
  <si>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</si>
  <si>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</si>
  <si>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</si>
  <si>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</si>
  <si>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</si>
  <si>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</si>
  <si>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</si>
  <si>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</si>
  <si>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</si>
  <si>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</si>
  <si>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</si>
  <si>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</si>
  <si>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</si>
  <si>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</si>
  <si>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</si>
  <si>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</si>
  <si>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</si>
  <si>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</si>
  <si>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PSB 10-135</t>
  </si>
  <si>
    <t>10</t>
  </si>
  <si>
    <t>PSB 10-145</t>
  </si>
  <si>
    <t>PSB 10-155</t>
  </si>
  <si>
    <t>PSB 10-165</t>
  </si>
  <si>
    <t>PSB 10-175</t>
  </si>
  <si>
    <t>PSB 10-185</t>
  </si>
  <si>
    <t>PSB 10-195</t>
  </si>
  <si>
    <t>PSB 10-205</t>
  </si>
  <si>
    <t>PSB 10-215</t>
  </si>
  <si>
    <t>PSB 10-225</t>
  </si>
  <si>
    <t>PSB 10-235</t>
  </si>
  <si>
    <t>PSB 10-245</t>
  </si>
  <si>
    <t>PSB 10-255</t>
  </si>
  <si>
    <t>PSB 10-265</t>
  </si>
  <si>
    <t>PSB 10-275</t>
  </si>
  <si>
    <t>PSB 10-285</t>
  </si>
  <si>
    <t>PSB 10-295</t>
  </si>
  <si>
    <t>PSB 10-305</t>
  </si>
  <si>
    <t>PSB 10-315</t>
  </si>
  <si>
    <t>PSB 10-325</t>
  </si>
  <si>
    <t>PSB 10-335</t>
  </si>
  <si>
    <t>PSB 10-345</t>
  </si>
  <si>
    <t>PSB 10-355</t>
  </si>
  <si>
    <t>PSB 10-365</t>
  </si>
  <si>
    <t>PSB 10-375</t>
  </si>
  <si>
    <t>PSB 10-385</t>
  </si>
  <si>
    <t>PSB 10-395</t>
  </si>
  <si>
    <t>PSB 10-405</t>
  </si>
  <si>
    <t>PSB 10-415</t>
  </si>
  <si>
    <t>PSB 10-425</t>
  </si>
  <si>
    <t>PSB 10-435</t>
  </si>
  <si>
    <t>PSB 10-445</t>
  </si>
  <si>
    <t>PSB 10-455</t>
  </si>
  <si>
    <t>PSB 10-465</t>
  </si>
  <si>
    <t>PSB 10-475</t>
  </si>
  <si>
    <t>PSB 10-485</t>
  </si>
  <si>
    <t>PSB 10-495</t>
  </si>
  <si>
    <t>PSB 10-505</t>
  </si>
  <si>
    <t>PSB 10-515</t>
  </si>
  <si>
    <t>PSB 10-525</t>
  </si>
  <si>
    <t>PSB 10-535</t>
  </si>
  <si>
    <t>PSB 10-545</t>
  </si>
  <si>
    <t>PSB 10-555</t>
  </si>
  <si>
    <t>PSB 10-565</t>
  </si>
  <si>
    <t>PSB 10-575</t>
  </si>
  <si>
    <t>PSB 10-585</t>
  </si>
  <si>
    <t>PSB 10-595</t>
  </si>
  <si>
    <t>PSB 10-605</t>
  </si>
  <si>
    <t>PSB 10-615</t>
  </si>
  <si>
    <t>PSB 10-625</t>
  </si>
  <si>
    <t>PSB 10-635</t>
  </si>
  <si>
    <t>PSB 10-645</t>
  </si>
  <si>
    <t>PSB 10-655</t>
  </si>
  <si>
    <t>PSB 10-665</t>
  </si>
  <si>
    <t>PSB 10-675</t>
  </si>
  <si>
    <t>PSB 10-685</t>
  </si>
  <si>
    <t>PSB 10-695</t>
  </si>
  <si>
    <t>PSB 10-705</t>
  </si>
  <si>
    <t>PSB 10-715</t>
  </si>
  <si>
    <t>PSB 10-725</t>
  </si>
  <si>
    <t>PSB 10-735</t>
  </si>
  <si>
    <t>PSB 10-745</t>
  </si>
  <si>
    <t>PSB 10-755</t>
  </si>
  <si>
    <t>PSB 10-765</t>
  </si>
  <si>
    <t>PSB 10-775</t>
  </si>
  <si>
    <t>PSB 10-785</t>
  </si>
  <si>
    <t>PSB 10-795</t>
  </si>
  <si>
    <t>PSB 10-805</t>
  </si>
  <si>
    <t>PSB 10-815</t>
  </si>
  <si>
    <t>PSB 10-825</t>
  </si>
  <si>
    <t>PSB 10-835</t>
  </si>
  <si>
    <t>PSB 10-845</t>
  </si>
  <si>
    <t>PSB 10-855</t>
  </si>
  <si>
    <t>PSB 10-865</t>
  </si>
  <si>
    <t>PSB 10-875</t>
  </si>
  <si>
    <t>PSB 10-885</t>
  </si>
  <si>
    <t>PSB 10-895</t>
  </si>
  <si>
    <t>PSB 10-905</t>
  </si>
  <si>
    <t>PSB 10-915</t>
  </si>
  <si>
    <t>PSB 10-925</t>
  </si>
  <si>
    <t>PSB 10-935</t>
  </si>
  <si>
    <t>PSB 10-945</t>
  </si>
  <si>
    <t>PSB 10-955</t>
  </si>
  <si>
    <t>PSB 10-965</t>
  </si>
  <si>
    <t>PSB 10-975</t>
  </si>
  <si>
    <t>PSB 10-985</t>
  </si>
  <si>
    <t>PSB 10-995</t>
  </si>
  <si>
    <t>PSB 12-135</t>
  </si>
  <si>
    <t>12</t>
  </si>
  <si>
    <t>PSB 12-145</t>
  </si>
  <si>
    <t>PSB 12-155</t>
  </si>
  <si>
    <t>PSB 12-165</t>
  </si>
  <si>
    <t>PSB 12-175</t>
  </si>
  <si>
    <t>PSB 12-185</t>
  </si>
  <si>
    <t>PSB 12-195</t>
  </si>
  <si>
    <t>PSB 12-205</t>
  </si>
  <si>
    <t>PSB 12-215</t>
  </si>
  <si>
    <t>PSB 12-225</t>
  </si>
  <si>
    <t>PSB 12-235</t>
  </si>
  <si>
    <t>PSB 12-245</t>
  </si>
  <si>
    <t>PSB 12-255</t>
  </si>
  <si>
    <t>PSB 12-265</t>
  </si>
  <si>
    <t>PSB 12-275</t>
  </si>
  <si>
    <t>PSB 12-285</t>
  </si>
  <si>
    <t>PSB 12-295</t>
  </si>
  <si>
    <t>PSB 12-305</t>
  </si>
  <si>
    <t>PSB 12-315</t>
  </si>
  <si>
    <t>PSB 12-325</t>
  </si>
  <si>
    <t>PSB 12-335</t>
  </si>
  <si>
    <t>PSB 12-345</t>
  </si>
  <si>
    <t>PSB 12-355</t>
  </si>
  <si>
    <t>PSB 12-365</t>
  </si>
  <si>
    <t>PSB 12-375</t>
  </si>
  <si>
    <t>PSB 12-385</t>
  </si>
  <si>
    <t>PSB 12-395</t>
  </si>
  <si>
    <t>PSB 12-405</t>
  </si>
  <si>
    <t>PSB 12-415</t>
  </si>
  <si>
    <t>PSB 12-425</t>
  </si>
  <si>
    <t>PSB 12-435</t>
  </si>
  <si>
    <t>PSB 12-445</t>
  </si>
  <si>
    <t>PSB 12-455</t>
  </si>
  <si>
    <t>PSB 12-465</t>
  </si>
  <si>
    <t>PSB 12-475</t>
  </si>
  <si>
    <t>PSB 12-485</t>
  </si>
  <si>
    <t>PSB 12-495</t>
  </si>
  <si>
    <t>PSB 12-505</t>
  </si>
  <si>
    <t>PSB 12-515</t>
  </si>
  <si>
    <t>PSB 12-525</t>
  </si>
  <si>
    <t>PSB 12-535</t>
  </si>
  <si>
    <t>PSB 12-545</t>
  </si>
  <si>
    <t>PSB 12-555</t>
  </si>
  <si>
    <t>PSB 12-565</t>
  </si>
  <si>
    <t>PSB 12-575</t>
  </si>
  <si>
    <t>PSB 12-585</t>
  </si>
  <si>
    <t>PSB 12-595</t>
  </si>
  <si>
    <t>PSB 12-605</t>
  </si>
  <si>
    <t>PSB 12-615</t>
  </si>
  <si>
    <t>PSB 12-625</t>
  </si>
  <si>
    <t>PSB 12-635</t>
  </si>
  <si>
    <t>PSB 12-645</t>
  </si>
  <si>
    <t>PSB 12-655</t>
  </si>
  <si>
    <t>PSB 12-665</t>
  </si>
  <si>
    <t>PSB 12-675</t>
  </si>
  <si>
    <t>PSB 12-685</t>
  </si>
  <si>
    <t>PSB 12-695</t>
  </si>
  <si>
    <t>PSB 12-705</t>
  </si>
  <si>
    <t>PSB 12-715</t>
  </si>
  <si>
    <t>PSB 12-725</t>
  </si>
  <si>
    <t>PSB 12-735</t>
  </si>
  <si>
    <t>PSB 12-745</t>
  </si>
  <si>
    <t>PSB 12-755</t>
  </si>
  <si>
    <t>PSB 12-765</t>
  </si>
  <si>
    <t>PSB 12-775</t>
  </si>
  <si>
    <t>PSB 12-785</t>
  </si>
  <si>
    <t>PSB 12-795</t>
  </si>
  <si>
    <t>PSB 12-805</t>
  </si>
  <si>
    <t>PSB 12-815</t>
  </si>
  <si>
    <t>PSB 12-825</t>
  </si>
  <si>
    <t>PSB 12-835</t>
  </si>
  <si>
    <t>PSB 12-845</t>
  </si>
  <si>
    <t>PSB 12-855</t>
  </si>
  <si>
    <t>PSB 12-865</t>
  </si>
  <si>
    <t>PSB 12-875</t>
  </si>
  <si>
    <t>PSB 12-885</t>
  </si>
  <si>
    <t>PSB 12-895</t>
  </si>
  <si>
    <t>PSB 12-905</t>
  </si>
  <si>
    <t>PSB 12-915</t>
  </si>
  <si>
    <t>PSB 12-925</t>
  </si>
  <si>
    <t>PSB 12-935</t>
  </si>
  <si>
    <t>PSB 12-945</t>
  </si>
  <si>
    <t>PSB 12-955</t>
  </si>
  <si>
    <t>PSB 12-965</t>
  </si>
  <si>
    <t>PSB 12-975</t>
  </si>
  <si>
    <t>PSB 12-985</t>
  </si>
  <si>
    <t>PSB 12-995</t>
  </si>
  <si>
    <t>PSB 14-135</t>
  </si>
  <si>
    <t>14</t>
  </si>
  <si>
    <t>PSB 14-145</t>
  </si>
  <si>
    <t>PSB 14-155</t>
  </si>
  <si>
    <t>PSB 14-165</t>
  </si>
  <si>
    <t>PSB 14-175</t>
  </si>
  <si>
    <t>PSB 14-185</t>
  </si>
  <si>
    <t>PSB 14-195</t>
  </si>
  <si>
    <t>PSB 14-205</t>
  </si>
  <si>
    <t>PSB 14-215</t>
  </si>
  <si>
    <t>PSB 14-225</t>
  </si>
  <si>
    <t>PSB 14-235</t>
  </si>
  <si>
    <t>PSB 14-245</t>
  </si>
  <si>
    <t>PSB 14-255</t>
  </si>
  <si>
    <t>PSB 14-265</t>
  </si>
  <si>
    <t>PSB 14-275</t>
  </si>
  <si>
    <t>PSB 14-285</t>
  </si>
  <si>
    <t>PSB 14-295</t>
  </si>
  <si>
    <t>PSB 14-305</t>
  </si>
  <si>
    <t>PSB 14-315</t>
  </si>
  <si>
    <t>PSB 14-325</t>
  </si>
  <si>
    <t>PSB 14-335</t>
  </si>
  <si>
    <t>PSB 14-345</t>
  </si>
  <si>
    <t>PSB 14-355</t>
  </si>
  <si>
    <t>PSB 14-365</t>
  </si>
  <si>
    <t>PSB 14-375</t>
  </si>
  <si>
    <t>PSB 14-385</t>
  </si>
  <si>
    <t>PSB 14-395</t>
  </si>
  <si>
    <t>PSB 14-405</t>
  </si>
  <si>
    <t>PSB 14-415</t>
  </si>
  <si>
    <t>PSB 14-425</t>
  </si>
  <si>
    <t>PSB 14-435</t>
  </si>
  <si>
    <t>PSB 14-445</t>
  </si>
  <si>
    <t>PSB 14-455</t>
  </si>
  <si>
    <t>PSB 14-465</t>
  </si>
  <si>
    <t>PSB 14-475</t>
  </si>
  <si>
    <t>PSB 14-485</t>
  </si>
  <si>
    <t>PSB 14-495</t>
  </si>
  <si>
    <t>PSB 14-505</t>
  </si>
  <si>
    <t>PSB 14-515</t>
  </si>
  <si>
    <t>PSB 14-525</t>
  </si>
  <si>
    <t>PSB 14-535</t>
  </si>
  <si>
    <t>PSB 14-545</t>
  </si>
  <si>
    <t>PSB 14-555</t>
  </si>
  <si>
    <t>PSB 14-565</t>
  </si>
  <si>
    <t>PSB 14-575</t>
  </si>
  <si>
    <t>PSB 14-585</t>
  </si>
  <si>
    <t>PSB 14-595</t>
  </si>
  <si>
    <t>PSB 14-605</t>
  </si>
  <si>
    <t>PSB 14-615</t>
  </si>
  <si>
    <t>PSB 14-625</t>
  </si>
  <si>
    <t>PSB 14-635</t>
  </si>
  <si>
    <t>PSB 14-645</t>
  </si>
  <si>
    <t>PSB 14-655</t>
  </si>
  <si>
    <t>PSB 14-665</t>
  </si>
  <si>
    <t>PSB 14-675</t>
  </si>
  <si>
    <t>PSB 14-685</t>
  </si>
  <si>
    <t>PSB 14-695</t>
  </si>
  <si>
    <t>PSB 14-705</t>
  </si>
  <si>
    <t>PSB 14-715</t>
  </si>
  <si>
    <t>PSB 14-725</t>
  </si>
  <si>
    <t>PSB 14-735</t>
  </si>
  <si>
    <t>PSB 14-745</t>
  </si>
  <si>
    <t>PSB 14-755</t>
  </si>
  <si>
    <t>PSB 14-765</t>
  </si>
  <si>
    <t>PSB 14-775</t>
  </si>
  <si>
    <t>PSB 14-785</t>
  </si>
  <si>
    <t>PSB 14-795</t>
  </si>
  <si>
    <t>PSB 14-805</t>
  </si>
  <si>
    <t>PSB 14-815</t>
  </si>
  <si>
    <t>PSB 14-825</t>
  </si>
  <si>
    <t>PSB 14-835</t>
  </si>
  <si>
    <t>PSB 14-845</t>
  </si>
  <si>
    <t>PSB 14-855</t>
  </si>
  <si>
    <t>PSB 14-865</t>
  </si>
  <si>
    <t>PSB 14-875</t>
  </si>
  <si>
    <t>PSB 14-885</t>
  </si>
  <si>
    <t>PSB 14-895</t>
  </si>
  <si>
    <t>PSB 14-905</t>
  </si>
  <si>
    <t>PSB 14-915</t>
  </si>
  <si>
    <t>PSB 14-925</t>
  </si>
  <si>
    <t>PSB 14-935</t>
  </si>
  <si>
    <t>PSB 14-945</t>
  </si>
  <si>
    <t>PSB 14-955</t>
  </si>
  <si>
    <t>PSB 14-965</t>
  </si>
  <si>
    <t>PSB 14-975</t>
  </si>
  <si>
    <t>PSB 14-985</t>
  </si>
  <si>
    <t>PSB 14-995</t>
  </si>
  <si>
    <t>PSB 16-145</t>
  </si>
  <si>
    <t>16</t>
  </si>
  <si>
    <t>PSB 16-155</t>
  </si>
  <si>
    <t>PSB 16-165</t>
  </si>
  <si>
    <t>PSB 16-175</t>
  </si>
  <si>
    <t>PSB 16-185</t>
  </si>
  <si>
    <t>PSB 16-195</t>
  </si>
  <si>
    <t>PSB 16-205</t>
  </si>
  <si>
    <t>PSB 16-215</t>
  </si>
  <si>
    <t>PSB 16-225</t>
  </si>
  <si>
    <t>PSB 16-235</t>
  </si>
  <si>
    <t>PSB 16-245</t>
  </si>
  <si>
    <t>PSB 16-255</t>
  </si>
  <si>
    <t>PSB 16-265</t>
  </si>
  <si>
    <t>PSB 16-275</t>
  </si>
  <si>
    <t>PSB 16-285</t>
  </si>
  <si>
    <t>PSB 16-295</t>
  </si>
  <si>
    <t>PSB 16-305</t>
  </si>
  <si>
    <t>PSB 16-315</t>
  </si>
  <si>
    <t>PSB 16-325</t>
  </si>
  <si>
    <t>PSB 16-335</t>
  </si>
  <si>
    <t>PSB 16-345</t>
  </si>
  <si>
    <t>PSB 16-355</t>
  </si>
  <si>
    <t>PSB 16-365</t>
  </si>
  <si>
    <t>PSB 16-375</t>
  </si>
  <si>
    <t>PSB 16-385</t>
  </si>
  <si>
    <t>PSB 16-395</t>
  </si>
  <si>
    <t>PSB 16-405</t>
  </si>
  <si>
    <t>PSB 16-415</t>
  </si>
  <si>
    <t>PSB 16-425</t>
  </si>
  <si>
    <t>PSB 16-435</t>
  </si>
  <si>
    <t>PSB 16-445</t>
  </si>
  <si>
    <t>PSB 16-455</t>
  </si>
  <si>
    <t>PSB 16-465</t>
  </si>
  <si>
    <t>PSB 16-475</t>
  </si>
  <si>
    <t>PSB 16-485</t>
  </si>
  <si>
    <t>PSB 16-495</t>
  </si>
  <si>
    <t>PSB 16-505</t>
  </si>
  <si>
    <t>PSB 16-515</t>
  </si>
  <si>
    <t>PSB 16-525</t>
  </si>
  <si>
    <t>PSB 16-535</t>
  </si>
  <si>
    <t>PSB 16-545</t>
  </si>
  <si>
    <t>PSB 16-555</t>
  </si>
  <si>
    <t>PSB 16-565</t>
  </si>
  <si>
    <t>PSB 16-575</t>
  </si>
  <si>
    <t>PSB 16-585</t>
  </si>
  <si>
    <t>PSB 16-595</t>
  </si>
  <si>
    <t>PSB 16-605</t>
  </si>
  <si>
    <t>PSB 16-615</t>
  </si>
  <si>
    <t>PSB 16-625</t>
  </si>
  <si>
    <t>PSB 16-635</t>
  </si>
  <si>
    <t>PSB 16-645</t>
  </si>
  <si>
    <t>PSB 16-655</t>
  </si>
  <si>
    <t>PSB 16-665</t>
  </si>
  <si>
    <t>PSB 16-675</t>
  </si>
  <si>
    <t>PSB 16-685</t>
  </si>
  <si>
    <t>PSB 16-695</t>
  </si>
  <si>
    <t>PSB 16-705</t>
  </si>
  <si>
    <t>PSB 16-715</t>
  </si>
  <si>
    <t>PSB 16-725</t>
  </si>
  <si>
    <t>PSB 16-735</t>
  </si>
  <si>
    <t>PSB 16-745</t>
  </si>
  <si>
    <t>PSB 16-755</t>
  </si>
  <si>
    <t>PSB 16-765</t>
  </si>
  <si>
    <t>PSB 16-775</t>
  </si>
  <si>
    <t>PSB 16-785</t>
  </si>
  <si>
    <t>PSB 16-795</t>
  </si>
  <si>
    <t>PSB 16-805</t>
  </si>
  <si>
    <t>PSB 16-815</t>
  </si>
  <si>
    <t>PSB 16-825</t>
  </si>
  <si>
    <t>PSB 16-835</t>
  </si>
  <si>
    <t>PSB 16-845</t>
  </si>
  <si>
    <t>PSB 16-855</t>
  </si>
  <si>
    <t>PSB 16-865</t>
  </si>
  <si>
    <t>PSB 16-875</t>
  </si>
  <si>
    <t>PSB 16-885</t>
  </si>
  <si>
    <t>PSB 16-895</t>
  </si>
  <si>
    <t>PSB 16-905</t>
  </si>
  <si>
    <t>PSB 16-915</t>
  </si>
  <si>
    <t>PSB 16-925</t>
  </si>
  <si>
    <t>PSB 16-935</t>
  </si>
  <si>
    <t>PSB 16-945</t>
  </si>
  <si>
    <t>PSB 16-955</t>
  </si>
  <si>
    <t>PSB 16-965</t>
  </si>
  <si>
    <t>PSB 16-975</t>
  </si>
  <si>
    <t>PSB 16-985</t>
  </si>
  <si>
    <t>PSB 16-995</t>
  </si>
  <si>
    <t>PSB 20-185</t>
  </si>
  <si>
    <t>20</t>
  </si>
  <si>
    <t>PSB 20-195</t>
  </si>
  <si>
    <t>PSB 20-205</t>
  </si>
  <si>
    <t>PSB 20-215</t>
  </si>
  <si>
    <t>PSB 20-225</t>
  </si>
  <si>
    <t>PSB 20-235</t>
  </si>
  <si>
    <t>PSB 20-245</t>
  </si>
  <si>
    <t>PSB 20-255</t>
  </si>
  <si>
    <t>PSB 20-265</t>
  </si>
  <si>
    <t>PSB 20-275</t>
  </si>
  <si>
    <t>PSB 20-285</t>
  </si>
  <si>
    <t>PSB 20-295</t>
  </si>
  <si>
    <t>PSB 20-305</t>
  </si>
  <si>
    <t>PSB 20-315</t>
  </si>
  <si>
    <t>PSB 20-325</t>
  </si>
  <si>
    <t>PSB 20-335</t>
  </si>
  <si>
    <t>PSB 20-345</t>
  </si>
  <si>
    <t>PSB 20-355</t>
  </si>
  <si>
    <t>PSB 20-365</t>
  </si>
  <si>
    <t>PSB 20-375</t>
  </si>
  <si>
    <t>PSB 20-385</t>
  </si>
  <si>
    <t>PSB 20-395</t>
  </si>
  <si>
    <t>PSB 20-405</t>
  </si>
  <si>
    <t>PSB 20-415</t>
  </si>
  <si>
    <t>PSB 20-425</t>
  </si>
  <si>
    <t>PSB 20-435</t>
  </si>
  <si>
    <t>PSB 20-445</t>
  </si>
  <si>
    <t>PSB 20-455</t>
  </si>
  <si>
    <t>PSB 20-465</t>
  </si>
  <si>
    <t>PSB 20-475</t>
  </si>
  <si>
    <t>PSB 20-485</t>
  </si>
  <si>
    <t>PSB 20-495</t>
  </si>
  <si>
    <t>PSB 20-505</t>
  </si>
  <si>
    <t>PSB 20-515</t>
  </si>
  <si>
    <t>PSB 20-525</t>
  </si>
  <si>
    <t>PSB 20-535</t>
  </si>
  <si>
    <t>PSB 20-545</t>
  </si>
  <si>
    <t>PSB 20-555</t>
  </si>
  <si>
    <t>PSB 20-565</t>
  </si>
  <si>
    <t>PSB 20-575</t>
  </si>
  <si>
    <t>PSB 20-585</t>
  </si>
  <si>
    <t>PSB 20-595</t>
  </si>
  <si>
    <t>PSB 20-605</t>
  </si>
  <si>
    <t>PSB 20-615</t>
  </si>
  <si>
    <t>PSB 20-625</t>
  </si>
  <si>
    <t>PSB 20-635</t>
  </si>
  <si>
    <t>PSB 20-645</t>
  </si>
  <si>
    <t>PSB 20-655</t>
  </si>
  <si>
    <t>PSB 20-665</t>
  </si>
  <si>
    <t>PSB 20-675</t>
  </si>
  <si>
    <t>PSB 20-685</t>
  </si>
  <si>
    <t>PSB 20-695</t>
  </si>
  <si>
    <t>PSB 20-705</t>
  </si>
  <si>
    <t>PSB 20-715</t>
  </si>
  <si>
    <t>PSB 20-725</t>
  </si>
  <si>
    <t>PSB 20-735</t>
  </si>
  <si>
    <t>PSB 20-745</t>
  </si>
  <si>
    <t>PSB 20-755</t>
  </si>
  <si>
    <t>PSB 20-765</t>
  </si>
  <si>
    <t>PSB 20-775</t>
  </si>
  <si>
    <t>PSB 20-785</t>
  </si>
  <si>
    <t>PSB 20-795</t>
  </si>
  <si>
    <t>PSB 20-805</t>
  </si>
  <si>
    <t>PSB 20-815</t>
  </si>
  <si>
    <t>PSB 20-825</t>
  </si>
  <si>
    <t>PSB 20-835</t>
  </si>
  <si>
    <t>PSB 20-845</t>
  </si>
  <si>
    <t>PSB 20-855</t>
  </si>
  <si>
    <t>PSB 20-865</t>
  </si>
  <si>
    <t>PSB 20-875</t>
  </si>
  <si>
    <t>PSB 20-885</t>
  </si>
  <si>
    <t>PSB 20-895</t>
  </si>
  <si>
    <t>PSB 20-905</t>
  </si>
  <si>
    <t>PSB 20-915</t>
  </si>
  <si>
    <t>PSB 20-925</t>
  </si>
  <si>
    <t>PSB 20-935</t>
  </si>
  <si>
    <t>PSB 20-945</t>
  </si>
  <si>
    <t>PSB 20-955</t>
  </si>
  <si>
    <t>PSB 20-965</t>
  </si>
  <si>
    <t>PSB 20-975</t>
  </si>
  <si>
    <t>PSB 20-985</t>
  </si>
  <si>
    <t>PSB 20-995</t>
  </si>
  <si>
    <t>PSB 20-1005</t>
  </si>
  <si>
    <t>PSB 20-1015</t>
  </si>
  <si>
    <t>PSB 20-1025</t>
  </si>
  <si>
    <t>PSB 20-1035</t>
  </si>
  <si>
    <t>PSB 20-1045</t>
  </si>
  <si>
    <t>PSB 20-1055</t>
  </si>
  <si>
    <t>PSB 20-1065</t>
  </si>
  <si>
    <t>PSB 20-1075</t>
  </si>
  <si>
    <t>PSB 20-1085</t>
  </si>
  <si>
    <t>PSB 20-1095</t>
  </si>
  <si>
    <t>PSB 20-1105</t>
  </si>
  <si>
    <t>PSB 20-1115</t>
  </si>
  <si>
    <t>PSB 20-1125</t>
  </si>
  <si>
    <t>PSB 20-1135</t>
  </si>
  <si>
    <t>PSB 20-1145</t>
  </si>
  <si>
    <t>PSB 20-1155</t>
  </si>
  <si>
    <t>PSB 20-1165</t>
  </si>
  <si>
    <t>PSB 20-1175</t>
  </si>
  <si>
    <t>PSB 20-1185</t>
  </si>
  <si>
    <t>PSB 20-1195</t>
  </si>
  <si>
    <t>PSB 20-1205</t>
  </si>
  <si>
    <t>PSB 20-1215</t>
  </si>
  <si>
    <t>PSB 20-1225</t>
  </si>
  <si>
    <t>PSB 20-1235</t>
  </si>
  <si>
    <t>PSB 20-1245</t>
  </si>
  <si>
    <t>PSB 20-1255</t>
  </si>
  <si>
    <t>PSB 20-1265</t>
  </si>
  <si>
    <t>PSB 20-1275</t>
  </si>
  <si>
    <t>PSB 20-1285</t>
  </si>
  <si>
    <t>PSB 20-1295</t>
  </si>
  <si>
    <t>PSB 20-1305</t>
  </si>
  <si>
    <t>PSB 20-1315</t>
  </si>
  <si>
    <t>PSB 20-1325</t>
  </si>
  <si>
    <t>PSB 20-1335</t>
  </si>
  <si>
    <t>PSB 20-1345</t>
  </si>
  <si>
    <t>PSB 20-1355</t>
  </si>
  <si>
    <t>PSB 20-1365</t>
  </si>
  <si>
    <t>PSB 20-1375</t>
  </si>
  <si>
    <t>PSB 20-1385</t>
  </si>
  <si>
    <t>PSB 20-1395</t>
  </si>
  <si>
    <t>PSB 20-1405</t>
  </si>
  <si>
    <t>PSB 20-1415</t>
  </si>
  <si>
    <t>PSB 20-1425</t>
  </si>
  <si>
    <t>PSB 20-1435</t>
  </si>
  <si>
    <t>PSB 20-1445</t>
  </si>
  <si>
    <t>PSB 20-1455</t>
  </si>
  <si>
    <t>PSB 20-1465</t>
  </si>
  <si>
    <t>PSB 20-1475</t>
  </si>
  <si>
    <t>PSB 20-1485</t>
  </si>
  <si>
    <t>PSB 20-1495</t>
  </si>
  <si>
    <t>PSB 20-1505</t>
  </si>
  <si>
    <t>PSB 20-1515</t>
  </si>
  <si>
    <t>PSB 20-1525</t>
  </si>
  <si>
    <t>PSB 20-1535</t>
  </si>
  <si>
    <t>PSB 20-1545</t>
  </si>
  <si>
    <t>PSB 20-1555</t>
  </si>
  <si>
    <t>PSB 20-1565</t>
  </si>
  <si>
    <t>PSB 20-1575</t>
  </si>
  <si>
    <t>PSB 20-1585</t>
  </si>
  <si>
    <t>PSB 20-1595</t>
  </si>
  <si>
    <t>PSB 20-1605</t>
  </si>
  <si>
    <t>PSB 20-1615</t>
  </si>
  <si>
    <t>PSB 20-1625</t>
  </si>
  <si>
    <t>PSB 20-1635</t>
  </si>
  <si>
    <t>PSB 20-1645</t>
  </si>
  <si>
    <t>PSB 20-1655</t>
  </si>
  <si>
    <t>PSB 20-1665</t>
  </si>
  <si>
    <t>PSB 20-1675</t>
  </si>
  <si>
    <t>PSB 20-1685</t>
  </si>
  <si>
    <t>PSB 20-1695</t>
  </si>
  <si>
    <t>PSB 20-1705</t>
  </si>
  <si>
    <t>PSB 20-1715</t>
  </si>
  <si>
    <t>PSB 20-1725</t>
  </si>
  <si>
    <t>PSB 20-1735</t>
  </si>
  <si>
    <t>PSB 20-1745</t>
  </si>
  <si>
    <t>PSB 20-1755</t>
  </si>
  <si>
    <t>PSB 20-1765</t>
  </si>
  <si>
    <t>PSB 20-1775</t>
  </si>
  <si>
    <t>PSB 20-1785</t>
  </si>
  <si>
    <t>PSB 20-1795</t>
  </si>
  <si>
    <t>PSB 20-1805</t>
  </si>
  <si>
    <t>PSB 20-1815</t>
  </si>
  <si>
    <t>PSB 20-1825</t>
  </si>
  <si>
    <t>PSB 20-1835</t>
  </si>
  <si>
    <t>PSB 20-1845</t>
  </si>
  <si>
    <t>PSB 20-1855</t>
  </si>
  <si>
    <t>PSB 20-1865</t>
  </si>
  <si>
    <t>PSB 20-1875</t>
  </si>
  <si>
    <t>PSB 20-1885</t>
  </si>
  <si>
    <t>PSB 20-1895</t>
  </si>
  <si>
    <t>PSB 20-1905</t>
  </si>
  <si>
    <t>PSB 20-1915</t>
  </si>
  <si>
    <t>PSB 20-1925</t>
  </si>
  <si>
    <t>PSB 20-1935</t>
  </si>
  <si>
    <t>PSB 20-1945</t>
  </si>
  <si>
    <t>PSB 20-1955</t>
  </si>
  <si>
    <t>PSB 20-1965</t>
  </si>
  <si>
    <t>PSB 20-1975</t>
  </si>
  <si>
    <t>PSB 20-1985</t>
  </si>
  <si>
    <t>PSB 20-1995</t>
  </si>
  <si>
    <t>PSB 20-2005</t>
  </si>
  <si>
    <t>PSB 25-225</t>
  </si>
  <si>
    <t>25</t>
  </si>
  <si>
    <t>PSB 25-235</t>
  </si>
  <si>
    <t>PSB 25-245</t>
  </si>
  <si>
    <t>PSB 25-255</t>
  </si>
  <si>
    <t>PSB 25-265</t>
  </si>
  <si>
    <t>PSB 25-275</t>
  </si>
  <si>
    <t>PSB 25-285</t>
  </si>
  <si>
    <t>PSB 25-295</t>
  </si>
  <si>
    <t>PSB 25-305</t>
  </si>
  <si>
    <t>PSB 25-315</t>
  </si>
  <si>
    <t>PSB 25-325</t>
  </si>
  <si>
    <t>PSB 25-335</t>
  </si>
  <si>
    <t>PSB 25-345</t>
  </si>
  <si>
    <t>PSB 25-355</t>
  </si>
  <si>
    <t>PSB 25-365</t>
  </si>
  <si>
    <t>PSB 25-375</t>
  </si>
  <si>
    <t>PSB 25-385</t>
  </si>
  <si>
    <t>PSB 25-395</t>
  </si>
  <si>
    <t>PSB 25-405</t>
  </si>
  <si>
    <t>PSB 25-415</t>
  </si>
  <si>
    <t>PSB 25-425</t>
  </si>
  <si>
    <t>PSB 25-435</t>
  </si>
  <si>
    <t>PSB 25-445</t>
  </si>
  <si>
    <t>PSB 25-455</t>
  </si>
  <si>
    <t>PSB 25-465</t>
  </si>
  <si>
    <t>PSB 25-475</t>
  </si>
  <si>
    <t>PSB 25-485</t>
  </si>
  <si>
    <t>PSB 25-495</t>
  </si>
  <si>
    <t>PSB 25-505</t>
  </si>
  <si>
    <t>PSB 25-515</t>
  </si>
  <si>
    <t>PSB 25-525</t>
  </si>
  <si>
    <t>PSB 25-535</t>
  </si>
  <si>
    <t>PSB 25-545</t>
  </si>
  <si>
    <t>PSB 25-555</t>
  </si>
  <si>
    <t>PSB 25-565</t>
  </si>
  <si>
    <t>PSB 25-575</t>
  </si>
  <si>
    <t>PSB 25-585</t>
  </si>
  <si>
    <t>PSB 25-595</t>
  </si>
  <si>
    <t>PSB 25-605</t>
  </si>
  <si>
    <t>PSB 25-615</t>
  </si>
  <si>
    <t>PSB 25-625</t>
  </si>
  <si>
    <t>PSB 25-635</t>
  </si>
  <si>
    <t>PSB 25-645</t>
  </si>
  <si>
    <t>PSB 25-655</t>
  </si>
  <si>
    <t>PSB 25-665</t>
  </si>
  <si>
    <t>PSB 25-675</t>
  </si>
  <si>
    <t>PSB 25-685</t>
  </si>
  <si>
    <t>PSB 25-695</t>
  </si>
  <si>
    <t>PSB 25-705</t>
  </si>
  <si>
    <t>PSB 25-715</t>
  </si>
  <si>
    <t>PSB 25-725</t>
  </si>
  <si>
    <t>PSB 25-735</t>
  </si>
  <si>
    <t>PSB 25-745</t>
  </si>
  <si>
    <t>PSB 25-755</t>
  </si>
  <si>
    <t>PSB 25-765</t>
  </si>
  <si>
    <t>PSB 25-775</t>
  </si>
  <si>
    <t>PSB 25-785</t>
  </si>
  <si>
    <t>PSB 25-795</t>
  </si>
  <si>
    <t>PSB 25-805</t>
  </si>
  <si>
    <t>PSB 25-815</t>
  </si>
  <si>
    <t>PSB 25-825</t>
  </si>
  <si>
    <t>PSB 25-835</t>
  </si>
  <si>
    <t>PSB 25-845</t>
  </si>
  <si>
    <t>PSB 25-855</t>
  </si>
  <si>
    <t>PSB 25-865</t>
  </si>
  <si>
    <t>PSB 25-875</t>
  </si>
  <si>
    <t>PSB 25-885</t>
  </si>
  <si>
    <t>PSB 25-895</t>
  </si>
  <si>
    <t>PSB 25-905</t>
  </si>
  <si>
    <t>PSB 25-915</t>
  </si>
  <si>
    <t>PSB 25-925</t>
  </si>
  <si>
    <t>PSB 25-935</t>
  </si>
  <si>
    <t>PSB 25-945</t>
  </si>
  <si>
    <t>PSB 25-955</t>
  </si>
  <si>
    <t>PSB 25-965</t>
  </si>
  <si>
    <t>PSB 25-975</t>
  </si>
  <si>
    <t>PSB 25-985</t>
  </si>
  <si>
    <t>PSB 25-995</t>
  </si>
  <si>
    <t>PSB 25-1005</t>
  </si>
  <si>
    <t>PSB 25-1015</t>
  </si>
  <si>
    <t>PSB 25-1025</t>
  </si>
  <si>
    <t>PSB 25-1035</t>
  </si>
  <si>
    <t>PSB 25-1045</t>
  </si>
  <si>
    <t>PSB 25-1055</t>
  </si>
  <si>
    <t>PSB 25-1065</t>
  </si>
  <si>
    <t>PSB 25-1075</t>
  </si>
  <si>
    <t>PSB 25-1085</t>
  </si>
  <si>
    <t>PSB 25-1095</t>
  </si>
  <si>
    <t>PSB 25-1105</t>
  </si>
  <si>
    <t>PSB 25-1115</t>
  </si>
  <si>
    <t>PSB 25-1125</t>
  </si>
  <si>
    <t>PSB 25-1135</t>
  </si>
  <si>
    <t>PSB 25-1145</t>
  </si>
  <si>
    <t>PSB 25-1155</t>
  </si>
  <si>
    <t>PSB 25-1165</t>
  </si>
  <si>
    <t>PSB 25-1175</t>
  </si>
  <si>
    <t>PSB 25-1185</t>
  </si>
  <si>
    <t>PSB 25-1195</t>
  </si>
  <si>
    <t>PSB 25-1205</t>
  </si>
  <si>
    <t>PSB 25-1215</t>
  </si>
  <si>
    <t>PSB 25-1225</t>
  </si>
  <si>
    <t>PSB 25-1235</t>
  </si>
  <si>
    <t>PSB 25-1245</t>
  </si>
  <si>
    <t>PSB 25-1255</t>
  </si>
  <si>
    <t>PSB 25-1265</t>
  </si>
  <si>
    <t>PSB 25-1275</t>
  </si>
  <si>
    <t>PSB 25-1285</t>
  </si>
  <si>
    <t>PSB 25-1295</t>
  </si>
  <si>
    <t>PSB 25-1305</t>
  </si>
  <si>
    <t>PSB 25-1315</t>
  </si>
  <si>
    <t>PSB 25-1325</t>
  </si>
  <si>
    <t>PSB 25-1335</t>
  </si>
  <si>
    <t>PSB 25-1345</t>
  </si>
  <si>
    <t>PSB 25-1355</t>
  </si>
  <si>
    <t>PSB 25-1365</t>
  </si>
  <si>
    <t>PSB 25-1375</t>
  </si>
  <si>
    <t>PSB 25-1385</t>
  </si>
  <si>
    <t>PSB 25-1395</t>
  </si>
  <si>
    <t>PSB 25-1405</t>
  </si>
  <si>
    <t>PSB 25-1415</t>
  </si>
  <si>
    <t>PSB 25-1425</t>
  </si>
  <si>
    <t>PSB 25-1435</t>
  </si>
  <si>
    <t>PSB 25-1445</t>
  </si>
  <si>
    <t>PSB 25-1455</t>
  </si>
  <si>
    <t>PSB 25-1465</t>
  </si>
  <si>
    <t>PSB 25-1475</t>
  </si>
  <si>
    <t>PSB 25-1485</t>
  </si>
  <si>
    <t>PSB 25-1495</t>
  </si>
  <si>
    <t>PSB 25-1505</t>
  </si>
  <si>
    <t>PSB 25-1515</t>
  </si>
  <si>
    <t>PSB 25-1525</t>
  </si>
  <si>
    <t>PSB 25-1535</t>
  </si>
  <si>
    <t>PSB 25-1545</t>
  </si>
  <si>
    <t>PSB 25-1555</t>
  </si>
  <si>
    <t>PSB 25-1565</t>
  </si>
  <si>
    <t>PSB 25-1575</t>
  </si>
  <si>
    <t>PSB 25-1585</t>
  </si>
  <si>
    <t>PSB 25-1595</t>
  </si>
  <si>
    <t>PSB 25-1605</t>
  </si>
  <si>
    <t>PSB 25-1615</t>
  </si>
  <si>
    <t>PSB 25-1625</t>
  </si>
  <si>
    <t>PSB 25-1635</t>
  </si>
  <si>
    <t>PSB 25-1645</t>
  </si>
  <si>
    <t>PSB 25-1655</t>
  </si>
  <si>
    <t>PSB 25-1665</t>
  </si>
  <si>
    <t>PSB 25-1675</t>
  </si>
  <si>
    <t>PSB 25-1685</t>
  </si>
  <si>
    <t>PSB 25-1695</t>
  </si>
  <si>
    <t>PSB 25-1705</t>
  </si>
  <si>
    <t>PSB 25-1715</t>
  </si>
  <si>
    <t>PSB 25-1725</t>
  </si>
  <si>
    <t>PSB 25-1735</t>
  </si>
  <si>
    <t>PSB 25-1745</t>
  </si>
  <si>
    <t>PSB 25-1755</t>
  </si>
  <si>
    <t>PSB 25-1765</t>
  </si>
  <si>
    <t>PSB 25-1775</t>
  </si>
  <si>
    <t>PSB 25-1785</t>
  </si>
  <si>
    <t>PSB 25-1795</t>
  </si>
  <si>
    <t>PSB 25-1805</t>
  </si>
  <si>
    <t>PSB 25-1815</t>
  </si>
  <si>
    <t>PSB 25-1825</t>
  </si>
  <si>
    <t>PSB 25-1835</t>
  </si>
  <si>
    <t>PSB 25-1845</t>
  </si>
  <si>
    <t>PSB 25-1855</t>
  </si>
  <si>
    <t>PSB 25-1865</t>
  </si>
  <si>
    <t>PSB 25-1875</t>
  </si>
  <si>
    <t>PSB 25-1885</t>
  </si>
  <si>
    <t>PSB 25-1895</t>
  </si>
  <si>
    <t>PSB 25-1905</t>
  </si>
  <si>
    <t>PSB 25-1915</t>
  </si>
  <si>
    <t>PSB 25-1925</t>
  </si>
  <si>
    <t>PSB 25-1935</t>
  </si>
  <si>
    <t>PSB 25-1945</t>
  </si>
  <si>
    <t>PSB 25-1955</t>
  </si>
  <si>
    <t>PSB 25-1965</t>
  </si>
  <si>
    <t>PSB 25-1975</t>
  </si>
  <si>
    <t>PSB 25-1985</t>
  </si>
  <si>
    <t>PSB 25-1995</t>
  </si>
  <si>
    <t>PSB 25-2005</t>
  </si>
  <si>
    <t>PSB</t>
  </si>
  <si>
    <t>PSB Plus</t>
  </si>
  <si>
    <t>Zubehör</t>
  </si>
  <si>
    <r>
      <t xml:space="preserve">ø
</t>
    </r>
    <r>
      <rPr>
        <sz val="10"/>
        <color theme="1"/>
        <rFont val="Calibri"/>
        <family val="2"/>
        <scheme val="minor"/>
      </rPr>
      <t>[mm]</t>
    </r>
  </si>
  <si>
    <t>Anzahl Bolzen</t>
  </si>
  <si>
    <r>
      <t xml:space="preserve">cnom </t>
    </r>
    <r>
      <rPr>
        <sz val="10"/>
        <color theme="1"/>
        <rFont val="Calibri"/>
        <family val="2"/>
        <scheme val="minor"/>
      </rPr>
      <t>[mm]</t>
    </r>
  </si>
  <si>
    <t>CUBO-N</t>
  </si>
  <si>
    <t>CUBO-H</t>
  </si>
  <si>
    <t>CUBO-D</t>
  </si>
  <si>
    <t>CUBO-E</t>
  </si>
  <si>
    <t>Stahlpilz</t>
  </si>
  <si>
    <t>PSH A</t>
  </si>
  <si>
    <t>200-260</t>
  </si>
  <si>
    <t>260-320</t>
  </si>
  <si>
    <t>&gt;320</t>
  </si>
  <si>
    <t>PSH B</t>
  </si>
  <si>
    <t>PSH D</t>
  </si>
  <si>
    <t>PSH E</t>
  </si>
  <si>
    <t>PSH F</t>
  </si>
  <si>
    <t>PSH G</t>
  </si>
  <si>
    <t>PSH H</t>
  </si>
  <si>
    <t>PSH I</t>
  </si>
  <si>
    <t>75/150/150/75</t>
  </si>
  <si>
    <t>PSB Distanziatore (15)</t>
  </si>
  <si>
    <t>PSB Distanziatore (20)</t>
  </si>
  <si>
    <t>PSB Distanziatore (25)</t>
  </si>
  <si>
    <t>PSB Distanziatore (30)</t>
  </si>
  <si>
    <t>PSB Distanziatore (35)</t>
  </si>
  <si>
    <t>PSB Distanziatore (40)</t>
  </si>
  <si>
    <t>PSB Distanziatore (45)</t>
  </si>
  <si>
    <t>Rinforzo di testa normale</t>
  </si>
  <si>
    <t>Maggiaro restistenza</t>
  </si>
  <si>
    <t>Doppio rinforzo di testa</t>
  </si>
  <si>
    <t>Per pilastri laterali</t>
  </si>
  <si>
    <t>Progetto n°:</t>
  </si>
  <si>
    <t>Studio ingegneria*:</t>
  </si>
  <si>
    <t>Impresa edile*:</t>
  </si>
  <si>
    <t>Indirizzo di consegna*:</t>
  </si>
  <si>
    <t>Cantiere*:</t>
  </si>
  <si>
    <t>Compilato:</t>
  </si>
  <si>
    <t>Data:</t>
  </si>
  <si>
    <t>Parte d'opera*:</t>
  </si>
  <si>
    <t>Nota:</t>
  </si>
  <si>
    <t>Controllato:</t>
  </si>
  <si>
    <r>
      <t xml:space="preserve">Lista n°*: </t>
    </r>
    <r>
      <rPr>
        <i/>
        <sz val="11"/>
        <color theme="1"/>
        <rFont val="Calibri"/>
        <family val="2"/>
        <scheme val="minor"/>
      </rPr>
      <t>(*campo obbligatorio)</t>
    </r>
  </si>
  <si>
    <t>Data di consegna:</t>
  </si>
  <si>
    <t>Referente in cantiere*:</t>
  </si>
  <si>
    <t>N° tel. cantiere*:</t>
  </si>
  <si>
    <t>PER L'ASSEMBLAGGIO DI PRODOTTI SPECIALI, FARE RIFERIMENTO AL CATALOGO;
PER MAGGIORI INFORMAZIONI, CONTATTARE I NOSTRI INGEGNERI.</t>
  </si>
  <si>
    <t>LEGENDA</t>
  </si>
  <si>
    <t>Sito web</t>
  </si>
  <si>
    <t>Richiesta di prezzo</t>
  </si>
  <si>
    <t>Ordine</t>
  </si>
  <si>
    <t>Campo obbligatorio</t>
  </si>
  <si>
    <t>Non disponibile</t>
  </si>
  <si>
    <t>A scelta</t>
  </si>
  <si>
    <r>
      <t xml:space="preserve">Qtà
</t>
    </r>
    <r>
      <rPr>
        <sz val="10"/>
        <color theme="1"/>
        <rFont val="Calibri"/>
        <family val="2"/>
        <scheme val="minor"/>
      </rPr>
      <t>[pz.]</t>
    </r>
  </si>
  <si>
    <t>Parte d'opera / 
commento</t>
  </si>
  <si>
    <t>Tipo</t>
  </si>
  <si>
    <t>Tipo PSB</t>
  </si>
  <si>
    <t>Tipo CUBO</t>
  </si>
  <si>
    <t>Ordine di compilazione</t>
  </si>
  <si>
    <r>
      <t xml:space="preserve">Altezza 
</t>
    </r>
    <r>
      <rPr>
        <sz val="10"/>
        <color theme="1"/>
        <rFont val="Calibri"/>
        <family val="2"/>
        <scheme val="minor"/>
      </rPr>
      <t>[mm]</t>
    </r>
  </si>
  <si>
    <r>
      <t>Ancora per elemente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scheme val="minor"/>
      </rPr>
      <t>[pz.]</t>
    </r>
  </si>
  <si>
    <r>
      <t xml:space="preserve">Ancora </t>
    </r>
    <r>
      <rPr>
        <sz val="10"/>
        <color theme="1"/>
        <rFont val="Calibri"/>
        <family val="2"/>
        <scheme val="minor"/>
      </rPr>
      <t>(1)</t>
    </r>
  </si>
  <si>
    <r>
      <t>Ancora</t>
    </r>
    <r>
      <rPr>
        <sz val="10"/>
        <color theme="1"/>
        <rFont val="Calibri"/>
        <family val="2"/>
        <scheme val="minor"/>
      </rPr>
      <t xml:space="preserve"> (3)</t>
    </r>
  </si>
  <si>
    <r>
      <t xml:space="preserve">Spaziatura dell'ancora nel listello 
</t>
    </r>
    <r>
      <rPr>
        <sz val="10"/>
        <color theme="1"/>
        <rFont val="Calibri"/>
        <family val="2"/>
        <scheme val="minor"/>
      </rPr>
      <t>[mm]</t>
    </r>
  </si>
  <si>
    <r>
      <t xml:space="preserve">Elemento
</t>
    </r>
    <r>
      <rPr>
        <sz val="10"/>
        <color theme="1"/>
        <rFont val="Calibri"/>
        <family val="2"/>
        <scheme val="minor"/>
      </rPr>
      <t>[pz.]</t>
    </r>
  </si>
  <si>
    <r>
      <t xml:space="preserve">Accessori </t>
    </r>
    <r>
      <rPr>
        <sz val="10"/>
        <color theme="1"/>
        <rFont val="Calibri"/>
        <family val="2"/>
        <scheme val="minor"/>
      </rPr>
      <t>(2)</t>
    </r>
  </si>
  <si>
    <t>Forma</t>
  </si>
  <si>
    <t>Designazione del tipo</t>
  </si>
  <si>
    <t>Pilastri P1</t>
  </si>
  <si>
    <t>Pilastri P1: Rilocazione alla posizione d2</t>
  </si>
  <si>
    <t>Pilastri P1: Rilocazione alla posizione d1</t>
  </si>
  <si>
    <r>
      <t xml:space="preserve">Altezza statica richiesta d </t>
    </r>
    <r>
      <rPr>
        <sz val="10"/>
        <color theme="1"/>
        <rFont val="Calibri"/>
        <family val="2"/>
        <scheme val="minor"/>
      </rPr>
      <t>[mm]</t>
    </r>
  </si>
  <si>
    <t>CUBO-N 750x750x220mm</t>
  </si>
  <si>
    <t>d1</t>
  </si>
  <si>
    <t>p2</t>
  </si>
  <si>
    <t>s3</t>
  </si>
  <si>
    <t>www.ruwa-ag.ch</t>
  </si>
  <si>
    <t>info@ruwa-ag.ch</t>
  </si>
  <si>
    <t>technik@ruwa-ag.ch</t>
  </si>
  <si>
    <t>Consiglio tecnico</t>
  </si>
  <si>
    <t>SPIEGAZIONI</t>
  </si>
  <si>
    <t>Progetto RUWA n°:</t>
  </si>
  <si>
    <t>PSB 28-275</t>
  </si>
  <si>
    <t>PSB 28-285</t>
  </si>
  <si>
    <t>PSB 28-295</t>
  </si>
  <si>
    <t>PSB 28-305</t>
  </si>
  <si>
    <t>PSB 28-315</t>
  </si>
  <si>
    <t>PSB 28-325</t>
  </si>
  <si>
    <t>PSB 28-335</t>
  </si>
  <si>
    <t>PSB 28-345</t>
  </si>
  <si>
    <t>PSB 28-355</t>
  </si>
  <si>
    <t>PSB 28-365</t>
  </si>
  <si>
    <t>PSB 28-375</t>
  </si>
  <si>
    <t>PSB 28-385</t>
  </si>
  <si>
    <t>PSB 28-395</t>
  </si>
  <si>
    <t>PSB 28-405</t>
  </si>
  <si>
    <t>PSB 28-415</t>
  </si>
  <si>
    <t>PSB 28-425</t>
  </si>
  <si>
    <t>PSB 28-435</t>
  </si>
  <si>
    <t>PSB 28-445</t>
  </si>
  <si>
    <t>PSB 28-455</t>
  </si>
  <si>
    <t>PSB 28-465</t>
  </si>
  <si>
    <t>PSB 28-475</t>
  </si>
  <si>
    <t>PSB 28-485</t>
  </si>
  <si>
    <t>PSB 28-495</t>
  </si>
  <si>
    <t>PSB 28-505</t>
  </si>
  <si>
    <t>PSB 28-515</t>
  </si>
  <si>
    <t>PSB 28-525</t>
  </si>
  <si>
    <t>PSB 28-535</t>
  </si>
  <si>
    <t>PSB 28-545</t>
  </si>
  <si>
    <t>PSB 28-555</t>
  </si>
  <si>
    <t>PSB 28-565</t>
  </si>
  <si>
    <t>PSB 28-575</t>
  </si>
  <si>
    <t>PSB 28-585</t>
  </si>
  <si>
    <t>PSB 28-595</t>
  </si>
  <si>
    <t>PSB 28-605</t>
  </si>
  <si>
    <t>PSB 28-615</t>
  </si>
  <si>
    <t>PSB 28-625</t>
  </si>
  <si>
    <t>PSB 28-635</t>
  </si>
  <si>
    <t>PSB 28-645</t>
  </si>
  <si>
    <t>PSB 28-655</t>
  </si>
  <si>
    <t>PSB 28-665</t>
  </si>
  <si>
    <t>PSB 28-675</t>
  </si>
  <si>
    <t>PSB 28-685</t>
  </si>
  <si>
    <t>PSB 28-695</t>
  </si>
  <si>
    <t>PSB 28-705</t>
  </si>
  <si>
    <t>PSB 28-715</t>
  </si>
  <si>
    <t>PSB 28-725</t>
  </si>
  <si>
    <t>PSB 28-735</t>
  </si>
  <si>
    <t>PSB 28-745</t>
  </si>
  <si>
    <t>PSB 28-755</t>
  </si>
  <si>
    <t>PSB 28-765</t>
  </si>
  <si>
    <t>PSB 28-775</t>
  </si>
  <si>
    <t>PSB 28-785</t>
  </si>
  <si>
    <t>PSB 28-795</t>
  </si>
  <si>
    <t>PSB 28-805</t>
  </si>
  <si>
    <t>PSB 28-815</t>
  </si>
  <si>
    <t>PSB 28-825</t>
  </si>
  <si>
    <t>PSB 28-835</t>
  </si>
  <si>
    <t>PSB 28-845</t>
  </si>
  <si>
    <t>PSB 28-855</t>
  </si>
  <si>
    <t>PSB 28-865</t>
  </si>
  <si>
    <t>PSB 28-875</t>
  </si>
  <si>
    <t>PSB 28-885</t>
  </si>
  <si>
    <t>PSB 28-895</t>
  </si>
  <si>
    <t>PSB 28-905</t>
  </si>
  <si>
    <t>PSB 28-915</t>
  </si>
  <si>
    <t>PSB 28-925</t>
  </si>
  <si>
    <t>PSB 28-935</t>
  </si>
  <si>
    <t>PSB 28-945</t>
  </si>
  <si>
    <t>PSB 28-955</t>
  </si>
  <si>
    <t>PSB 28-965</t>
  </si>
  <si>
    <t>PSB 28-975</t>
  </si>
  <si>
    <t>PSB 28-985</t>
  </si>
  <si>
    <t>PSB 28-995</t>
  </si>
  <si>
    <t>PSB 28-1005</t>
  </si>
  <si>
    <t>PSB 28-1015</t>
  </si>
  <si>
    <t>PSB 28-1025</t>
  </si>
  <si>
    <t>PSB 28-1035</t>
  </si>
  <si>
    <t>PSB 28-1045</t>
  </si>
  <si>
    <t>PSB 28-1055</t>
  </si>
  <si>
    <t>PSB 28-1065</t>
  </si>
  <si>
    <t>PSB 28-1075</t>
  </si>
  <si>
    <t>PSB 28-1085</t>
  </si>
  <si>
    <t>PSB 28-1095</t>
  </si>
  <si>
    <t>PSB 28-1105</t>
  </si>
  <si>
    <t>PSB 28-1115</t>
  </si>
  <si>
    <t>PSB 28-1125</t>
  </si>
  <si>
    <t>PSB 28-1135</t>
  </si>
  <si>
    <t>PSB 28-1145</t>
  </si>
  <si>
    <t>PSB 28-1155</t>
  </si>
  <si>
    <t>PSB 28-1165</t>
  </si>
  <si>
    <t>PSB 28-1175</t>
  </si>
  <si>
    <t>PSB 28-1185</t>
  </si>
  <si>
    <t>PSB 28-1195</t>
  </si>
  <si>
    <t>PSB 28-1205</t>
  </si>
  <si>
    <t>PSB 28-1215</t>
  </si>
  <si>
    <t>PSB 28-1225</t>
  </si>
  <si>
    <t>PSB 28-1235</t>
  </si>
  <si>
    <t>PSB 28-1245</t>
  </si>
  <si>
    <t>PSB 28-1255</t>
  </si>
  <si>
    <t>PSB 28-1265</t>
  </si>
  <si>
    <t>PSB 28-1275</t>
  </si>
  <si>
    <t>PSB 28-1285</t>
  </si>
  <si>
    <t>PSB 28-1295</t>
  </si>
  <si>
    <t>PSB 28-1305</t>
  </si>
  <si>
    <t>PSB 28-1315</t>
  </si>
  <si>
    <t>PSB 28-1325</t>
  </si>
  <si>
    <t>PSB 28-1335</t>
  </si>
  <si>
    <t>PSB 28-1345</t>
  </si>
  <si>
    <t>PSB 28-1355</t>
  </si>
  <si>
    <t>PSB 28-1365</t>
  </si>
  <si>
    <t>PSB 28-1375</t>
  </si>
  <si>
    <t>PSB 28-1385</t>
  </si>
  <si>
    <t>PSB 28-1395</t>
  </si>
  <si>
    <t>PSB 28-1405</t>
  </si>
  <si>
    <t>PSB 28-1415</t>
  </si>
  <si>
    <t>PSB 28-1425</t>
  </si>
  <si>
    <t>PSB 28-1435</t>
  </si>
  <si>
    <t>PSB 28-1445</t>
  </si>
  <si>
    <t>PSB 28-1455</t>
  </si>
  <si>
    <t>PSB 28-1465</t>
  </si>
  <si>
    <t>PSB 28-1475</t>
  </si>
  <si>
    <t>PSB 28-1485</t>
  </si>
  <si>
    <t>PSB 28-1495</t>
  </si>
  <si>
    <t>PSB 28-1505</t>
  </si>
  <si>
    <t>PSB 28-1515</t>
  </si>
  <si>
    <t>PSB 28-1525</t>
  </si>
  <si>
    <t>PSB 28-1535</t>
  </si>
  <si>
    <t>PSB 28-1545</t>
  </si>
  <si>
    <t>PSB 28-1555</t>
  </si>
  <si>
    <t>PSB 28-1565</t>
  </si>
  <si>
    <t>PSB 28-1575</t>
  </si>
  <si>
    <t>PSB 28-1585</t>
  </si>
  <si>
    <t>PSB 28-1595</t>
  </si>
  <si>
    <t>PSB 28-1605</t>
  </si>
  <si>
    <t>PSB 28-1615</t>
  </si>
  <si>
    <t>PSB 28-1625</t>
  </si>
  <si>
    <t>PSB 28-1635</t>
  </si>
  <si>
    <t>PSB 28-1645</t>
  </si>
  <si>
    <t>PSB 28-1655</t>
  </si>
  <si>
    <t>PSB 28-1665</t>
  </si>
  <si>
    <t>PSB 28-1675</t>
  </si>
  <si>
    <t>PSB 28-1685</t>
  </si>
  <si>
    <t>PSB 28-1695</t>
  </si>
  <si>
    <t>PSB 28-1705</t>
  </si>
  <si>
    <t>PSB 28-1715</t>
  </si>
  <si>
    <t>PSB 28-1725</t>
  </si>
  <si>
    <t>PSB 28-1735</t>
  </si>
  <si>
    <t>PSB 28-1745</t>
  </si>
  <si>
    <t>PSB 28-1755</t>
  </si>
  <si>
    <t>PSB 28-1765</t>
  </si>
  <si>
    <t>PSB 28-1775</t>
  </si>
  <si>
    <t>PSB 28-1785</t>
  </si>
  <si>
    <t>PSB 28-1795</t>
  </si>
  <si>
    <t>PSB 28-1805</t>
  </si>
  <si>
    <t>PSB 28-1815</t>
  </si>
  <si>
    <t>PSB 28-1825</t>
  </si>
  <si>
    <t>PSB 28-1835</t>
  </si>
  <si>
    <t>PSB 28-1845</t>
  </si>
  <si>
    <t>PSB 28-1855</t>
  </si>
  <si>
    <t>PSB 28-1865</t>
  </si>
  <si>
    <t>PSB 28-1875</t>
  </si>
  <si>
    <t>PSB 28-1885</t>
  </si>
  <si>
    <t>PSB 28-1895</t>
  </si>
  <si>
    <t>PSB 28-1905</t>
  </si>
  <si>
    <t>PSB 28-1915</t>
  </si>
  <si>
    <t>PSB 28-1925</t>
  </si>
  <si>
    <t>PSB 28-1935</t>
  </si>
  <si>
    <t>PSB 28-1945</t>
  </si>
  <si>
    <t>PSB 28-1955</t>
  </si>
  <si>
    <t>PSB 28-1965</t>
  </si>
  <si>
    <t>PSB 28-1975</t>
  </si>
  <si>
    <t>PSB 28-1985</t>
  </si>
  <si>
    <t>PSB 28-1995</t>
  </si>
  <si>
    <t>PSB 28-2005</t>
  </si>
  <si>
    <t>PSB 32-275</t>
  </si>
  <si>
    <t>PSB 32-285</t>
  </si>
  <si>
    <t>PSB 32-295</t>
  </si>
  <si>
    <t>PSB 32-305</t>
  </si>
  <si>
    <t>PSB 32-315</t>
  </si>
  <si>
    <t>PSB 32-325</t>
  </si>
  <si>
    <t>PSB 32-335</t>
  </si>
  <si>
    <t>PSB 32-345</t>
  </si>
  <si>
    <t>PSB 32-355</t>
  </si>
  <si>
    <t>PSB 32-365</t>
  </si>
  <si>
    <t>PSB 32-375</t>
  </si>
  <si>
    <t>PSB 32-385</t>
  </si>
  <si>
    <t>PSB 32-395</t>
  </si>
  <si>
    <t>PSB 32-405</t>
  </si>
  <si>
    <t>PSB 32-415</t>
  </si>
  <si>
    <t>PSB 32-425</t>
  </si>
  <si>
    <t>PSB 32-435</t>
  </si>
  <si>
    <t>PSB 32-445</t>
  </si>
  <si>
    <t>PSB 32-455</t>
  </si>
  <si>
    <t>PSB 32-465</t>
  </si>
  <si>
    <t>PSB 32-475</t>
  </si>
  <si>
    <t>PSB 32-485</t>
  </si>
  <si>
    <t>PSB 32-495</t>
  </si>
  <si>
    <t>PSB 32-505</t>
  </si>
  <si>
    <t>PSB 32-515</t>
  </si>
  <si>
    <t>PSB 32-525</t>
  </si>
  <si>
    <t>PSB 32-535</t>
  </si>
  <si>
    <t>PSB 32-545</t>
  </si>
  <si>
    <t>PSB 32-555</t>
  </si>
  <si>
    <t>PSB 32-565</t>
  </si>
  <si>
    <t>PSB 32-575</t>
  </si>
  <si>
    <t>PSB 32-585</t>
  </si>
  <si>
    <t>PSB 32-595</t>
  </si>
  <si>
    <t>PSB 32-605</t>
  </si>
  <si>
    <t>PSB 32-615</t>
  </si>
  <si>
    <t>PSB 32-625</t>
  </si>
  <si>
    <t>PSB 32-635</t>
  </si>
  <si>
    <t>PSB 32-645</t>
  </si>
  <si>
    <t>PSB 32-655</t>
  </si>
  <si>
    <t>PSB 32-665</t>
  </si>
  <si>
    <t>PSB 32-675</t>
  </si>
  <si>
    <t>PSB 32-685</t>
  </si>
  <si>
    <t>PSB 32-695</t>
  </si>
  <si>
    <t>PSB 32-705</t>
  </si>
  <si>
    <t>PSB 32-715</t>
  </si>
  <si>
    <t>PSB 32-725</t>
  </si>
  <si>
    <t>PSB 32-735</t>
  </si>
  <si>
    <t>PSB 32-745</t>
  </si>
  <si>
    <t>PSB 32-755</t>
  </si>
  <si>
    <t>PSB 32-765</t>
  </si>
  <si>
    <t>PSB 32-775</t>
  </si>
  <si>
    <t>PSB 32-785</t>
  </si>
  <si>
    <t>PSB 32-795</t>
  </si>
  <si>
    <t>PSB 32-805</t>
  </si>
  <si>
    <t>PSB 32-815</t>
  </si>
  <si>
    <t>PSB 32-825</t>
  </si>
  <si>
    <t>PSB 32-835</t>
  </si>
  <si>
    <t>PSB 32-845</t>
  </si>
  <si>
    <t>PSB 32-855</t>
  </si>
  <si>
    <t>PSB 32-865</t>
  </si>
  <si>
    <t>PSB 32-875</t>
  </si>
  <si>
    <t>PSB 32-885</t>
  </si>
  <si>
    <t>PSB 32-895</t>
  </si>
  <si>
    <t>PSB 32-905</t>
  </si>
  <si>
    <t>PSB 32-915</t>
  </si>
  <si>
    <t>PSB 32-925</t>
  </si>
  <si>
    <t>PSB 32-935</t>
  </si>
  <si>
    <t>PSB 32-945</t>
  </si>
  <si>
    <t>PSB 32-955</t>
  </si>
  <si>
    <t>PSB 32-965</t>
  </si>
  <si>
    <t>PSB 32-975</t>
  </si>
  <si>
    <t>PSB 32-985</t>
  </si>
  <si>
    <t>PSB 32-995</t>
  </si>
  <si>
    <t>PSB 32-1005</t>
  </si>
  <si>
    <t>PSB 32-1015</t>
  </si>
  <si>
    <t>PSB 32-1025</t>
  </si>
  <si>
    <t>PSB 32-1035</t>
  </si>
  <si>
    <t>PSB 32-1045</t>
  </si>
  <si>
    <t>PSB 32-1055</t>
  </si>
  <si>
    <t>PSB 32-1065</t>
  </si>
  <si>
    <t>PSB 32-1075</t>
  </si>
  <si>
    <t>PSB 32-1085</t>
  </si>
  <si>
    <t>PSB 32-1095</t>
  </si>
  <si>
    <t>PSB 32-1105</t>
  </si>
  <si>
    <t>PSB 32-1115</t>
  </si>
  <si>
    <t>PSB 32-1125</t>
  </si>
  <si>
    <t>PSB 32-1135</t>
  </si>
  <si>
    <t>PSB 32-1145</t>
  </si>
  <si>
    <t>PSB 32-1155</t>
  </si>
  <si>
    <t>PSB 32-1165</t>
  </si>
  <si>
    <t>PSB 32-1175</t>
  </si>
  <si>
    <t>PSB 32-1185</t>
  </si>
  <si>
    <t>PSB 32-1195</t>
  </si>
  <si>
    <t>PSB 32-1205</t>
  </si>
  <si>
    <t>PSB 32-1215</t>
  </si>
  <si>
    <t>PSB 32-1225</t>
  </si>
  <si>
    <t>PSB 32-1235</t>
  </si>
  <si>
    <t>PSB 32-1245</t>
  </si>
  <si>
    <t>PSB 32-1255</t>
  </si>
  <si>
    <t>PSB 32-1265</t>
  </si>
  <si>
    <t>PSB 32-1275</t>
  </si>
  <si>
    <t>PSB 32-1285</t>
  </si>
  <si>
    <t>PSB 32-1295</t>
  </si>
  <si>
    <t>PSB 32-1305</t>
  </si>
  <si>
    <t>PSB 32-1315</t>
  </si>
  <si>
    <t>PSB 32-1325</t>
  </si>
  <si>
    <t>PSB 32-1335</t>
  </si>
  <si>
    <t>PSB 32-1345</t>
  </si>
  <si>
    <t>PSB 32-1355</t>
  </si>
  <si>
    <t>PSB 32-1365</t>
  </si>
  <si>
    <t>PSB 32-1375</t>
  </si>
  <si>
    <t>PSB 32-1385</t>
  </si>
  <si>
    <t>PSB 32-1395</t>
  </si>
  <si>
    <t>PSB 32-1405</t>
  </si>
  <si>
    <t>PSB 32-1415</t>
  </si>
  <si>
    <t>PSB 32-1425</t>
  </si>
  <si>
    <t>PSB 32-1435</t>
  </si>
  <si>
    <t>PSB 32-1445</t>
  </si>
  <si>
    <t>PSB 32-1455</t>
  </si>
  <si>
    <t>PSB 32-1465</t>
  </si>
  <si>
    <t>PSB 32-1475</t>
  </si>
  <si>
    <t>PSB 32-1485</t>
  </si>
  <si>
    <t>PSB 32-1495</t>
  </si>
  <si>
    <t>PSB 32-1505</t>
  </si>
  <si>
    <t>PSB 32-1515</t>
  </si>
  <si>
    <t>PSB 32-1525</t>
  </si>
  <si>
    <t>PSB 32-1535</t>
  </si>
  <si>
    <t>PSB 32-1545</t>
  </si>
  <si>
    <t>PSB 32-1555</t>
  </si>
  <si>
    <t>PSB 32-1565</t>
  </si>
  <si>
    <t>PSB 32-1575</t>
  </si>
  <si>
    <t>PSB 32-1585</t>
  </si>
  <si>
    <t>PSB 32-1595</t>
  </si>
  <si>
    <t>PSB 32-1605</t>
  </si>
  <si>
    <t>PSB 32-1615</t>
  </si>
  <si>
    <t>PSB 32-1625</t>
  </si>
  <si>
    <t>PSB 32-1635</t>
  </si>
  <si>
    <t>PSB 32-1645</t>
  </si>
  <si>
    <t>PSB 32-1655</t>
  </si>
  <si>
    <t>PSB 32-1665</t>
  </si>
  <si>
    <t>PSB 32-1675</t>
  </si>
  <si>
    <t>PSB 32-1685</t>
  </si>
  <si>
    <t>PSB 32-1695</t>
  </si>
  <si>
    <t>PSB 32-1705</t>
  </si>
  <si>
    <t>PSB 32-1715</t>
  </si>
  <si>
    <t>PSB 32-1725</t>
  </si>
  <si>
    <t>PSB 32-1735</t>
  </si>
  <si>
    <t>PSB 32-1745</t>
  </si>
  <si>
    <t>PSB 32-1755</t>
  </si>
  <si>
    <t>PSB 32-1765</t>
  </si>
  <si>
    <t>PSB 32-1775</t>
  </si>
  <si>
    <t>PSB 32-1785</t>
  </si>
  <si>
    <t>PSB 32-1795</t>
  </si>
  <si>
    <t>PSB 32-1805</t>
  </si>
  <si>
    <t>PSB 32-1815</t>
  </si>
  <si>
    <t>PSB 32-1825</t>
  </si>
  <si>
    <t>PSB 32-1835</t>
  </si>
  <si>
    <t>PSB 32-1845</t>
  </si>
  <si>
    <t>PSB 32-1855</t>
  </si>
  <si>
    <t>PSB 32-1865</t>
  </si>
  <si>
    <t>PSB 32-1875</t>
  </si>
  <si>
    <t>PSB 32-1885</t>
  </si>
  <si>
    <t>PSB 32-1895</t>
  </si>
  <si>
    <t>PSB 32-1905</t>
  </si>
  <si>
    <t>PSB 32-1915</t>
  </si>
  <si>
    <t>PSB 32-1925</t>
  </si>
  <si>
    <t>PSB 32-1935</t>
  </si>
  <si>
    <t>PSB 32-1945</t>
  </si>
  <si>
    <t>PSB 32-1955</t>
  </si>
  <si>
    <t>PSB 32-1965</t>
  </si>
  <si>
    <t>PSB 32-1975</t>
  </si>
  <si>
    <t>PSB 32-1985</t>
  </si>
  <si>
    <t>PSB 32-1995</t>
  </si>
  <si>
    <t>PSB 32-2005</t>
  </si>
  <si>
    <t>verkauf@ruwa-ag.ch</t>
  </si>
  <si>
    <t>ESEMPI</t>
  </si>
  <si>
    <t>ARMATURA PUNZONAMENTO PEIKKO PSB PLUS</t>
  </si>
  <si>
    <t>Tipo PSB PLUS</t>
  </si>
  <si>
    <t>RINFORZO DI TESTA PEIKKO CUBO PER PILASTRI</t>
  </si>
  <si>
    <r>
      <t xml:space="preserve">(1) </t>
    </r>
    <r>
      <rPr>
        <b/>
        <sz val="11"/>
        <rFont val="Calibri"/>
        <family val="2"/>
        <scheme val="minor"/>
      </rPr>
      <t>Ancora PSB:</t>
    </r>
    <r>
      <rPr>
        <sz val="11"/>
        <rFont val="Calibri"/>
        <family val="2"/>
        <scheme val="minor"/>
      </rPr>
      <t xml:space="preserve"> Qualità dell'acciaio B500B, </t>
    </r>
    <r>
      <rPr>
        <b/>
        <sz val="11"/>
        <rFont val="Calibri"/>
        <family val="2"/>
        <scheme val="minor"/>
      </rPr>
      <t xml:space="preserve">Barre d’assemblaggio: </t>
    </r>
    <r>
      <rPr>
        <sz val="11"/>
        <rFont val="Calibri"/>
        <family val="2"/>
        <scheme val="minor"/>
      </rPr>
      <t xml:space="preserve">S235JR/B500A
(2) </t>
    </r>
    <r>
      <rPr>
        <b/>
        <sz val="11"/>
        <rFont val="Calibri"/>
        <family val="2"/>
        <scheme val="minor"/>
      </rPr>
      <t xml:space="preserve">Distanziatori </t>
    </r>
    <r>
      <rPr>
        <sz val="11"/>
        <rFont val="Calibri"/>
        <family val="2"/>
        <scheme val="minor"/>
      </rPr>
      <t xml:space="preserve">in plastica per posa dal basso
(3) </t>
    </r>
    <r>
      <rPr>
        <b/>
        <sz val="11"/>
        <rFont val="Calibri"/>
        <family val="2"/>
        <scheme val="minor"/>
      </rPr>
      <t>Ancora PSB PLUS:</t>
    </r>
    <r>
      <rPr>
        <sz val="11"/>
        <rFont val="Calibri"/>
        <family val="2"/>
        <scheme val="minor"/>
      </rPr>
      <t xml:space="preserve"> Qualità dell'acciaio B500B B500B</t>
    </r>
  </si>
  <si>
    <t>IT
01-2023</t>
  </si>
  <si>
    <t>ARMATURA PUNZONAMENTO PEIKKO PSB | L'ARMATURA PER TAGLIO PEIKKO PSB-S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</si>
</sst>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.00\ &quot;lfm&quot;"/>
    <numFmt numFmtId="165" formatCode="&quot;/&quot;#"/>
    <numFmt numFmtId="166" formatCode="\(0\)"/>
    <numFmt numFmtId="167" formatCode="0.000"/>
    <numFmt numFmtId="168" formatCode="0.0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/>
    <xf numFmtId="0" fontId="21" fillId="0" borderId="0"/>
    <xf numFmtId="0" fontId="11" fillId="0" borderId="0"/>
    <xf numFmtId="0" fontId="2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3" borderId="0" applyNumberFormat="0" applyBorder="0" applyAlignment="0" applyProtection="0"/>
    <xf numFmtId="0" fontId="13" fillId="2" borderId="0" applyNumberFormat="0" applyBorder="0" applyAlignment="0" applyProtection="0"/>
  </cellStyleXfs>
  <cellXfs count="278">
    <xf numFmtId="0" fontId="0" fillId="0" borderId="0" xfId="0"/>
    <xf numFmtId="0" fontId="0" fillId="0" borderId="0" xfId="0" applyAlignment="1" applyProtection="1"/>
    <xf numFmtId="0" fontId="0" fillId="0" borderId="0" xfId="0" applyFill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8" xfId="0" applyBorder="1" applyProtection="1"/>
    <xf numFmtId="0" fontId="16" fillId="0" borderId="8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65" fontId="0" fillId="0" borderId="8" xfId="0" applyNumberForma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Border="1" applyProtection="1"/>
    <xf numFmtId="0" fontId="12" fillId="0" borderId="0" xfId="0" applyFont="1" applyProtection="1"/>
    <xf numFmtId="0" fontId="12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0" fillId="0" borderId="0" xfId="0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center" wrapText="1"/>
    </xf>
    <xf numFmtId="0" fontId="29" fillId="0" borderId="19" xfId="0" applyFont="1" applyBorder="1" applyAlignment="1" applyProtection="1">
      <alignment horizontal="center" vertical="center"/>
    </xf>
    <xf numFmtId="0" fontId="29" fillId="0" borderId="20" xfId="0" applyFont="1" applyBorder="1" applyAlignment="1" applyProtection="1">
      <alignment horizontal="center" vertical="center"/>
    </xf>
    <xf numFmtId="0" fontId="29" fillId="0" borderId="21" xfId="0" applyFont="1" applyBorder="1" applyAlignment="1" applyProtection="1">
      <alignment horizontal="center" vertical="center"/>
    </xf>
    <xf numFmtId="0" fontId="29" fillId="0" borderId="2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indent="1"/>
    </xf>
    <xf numFmtId="0" fontId="12" fillId="6" borderId="26" xfId="0" applyFont="1" applyFill="1" applyBorder="1" applyAlignment="1" applyProtection="1">
      <alignment horizontal="center" vertical="center"/>
    </xf>
    <xf numFmtId="0" fontId="33" fillId="0" borderId="0" xfId="0" applyNumberFormat="1" applyFont="1" applyBorder="1" applyAlignment="1" applyProtection="1">
      <alignment horizontal="center" vertical="center"/>
    </xf>
    <xf numFmtId="1" fontId="16" fillId="0" borderId="26" xfId="0" applyNumberFormat="1" applyFont="1" applyBorder="1" applyAlignment="1" applyProtection="1">
      <alignment horizontal="center" vertical="center"/>
    </xf>
    <xf numFmtId="0" fontId="33" fillId="0" borderId="26" xfId="0" applyNumberFormat="1" applyFont="1" applyBorder="1" applyAlignment="1" applyProtection="1">
      <alignment horizontal="center" vertical="center"/>
    </xf>
    <xf numFmtId="0" fontId="12" fillId="6" borderId="26" xfId="0" applyFont="1" applyFill="1" applyBorder="1" applyAlignment="1" applyProtection="1">
      <alignment horizontal="center" vertical="center" wrapText="1"/>
    </xf>
    <xf numFmtId="0" fontId="23" fillId="6" borderId="26" xfId="0" applyFont="1" applyFill="1" applyBorder="1" applyAlignment="1" applyProtection="1">
      <alignment horizontal="right" vertical="center" wrapText="1"/>
    </xf>
    <xf numFmtId="0" fontId="12" fillId="6" borderId="26" xfId="0" applyFont="1" applyFill="1" applyBorder="1" applyAlignment="1" applyProtection="1">
      <alignment horizontal="left" vertical="center"/>
    </xf>
    <xf numFmtId="49" fontId="23" fillId="6" borderId="26" xfId="0" applyNumberFormat="1" applyFont="1" applyFill="1" applyBorder="1" applyAlignment="1" applyProtection="1">
      <alignment horizontal="center" vertical="center" wrapText="1"/>
    </xf>
    <xf numFmtId="166" fontId="29" fillId="0" borderId="26" xfId="0" applyNumberFormat="1" applyFon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168" fontId="0" fillId="0" borderId="26" xfId="0" applyNumberFormat="1" applyBorder="1" applyAlignment="1" applyProtection="1">
      <alignment horizontal="center" vertical="center"/>
    </xf>
    <xf numFmtId="168" fontId="29" fillId="0" borderId="26" xfId="0" applyNumberFormat="1" applyFont="1" applyBorder="1" applyAlignment="1" applyProtection="1">
      <alignment horizontal="center" vertical="center"/>
    </xf>
    <xf numFmtId="168" fontId="0" fillId="5" borderId="26" xfId="0" applyNumberFormat="1" applyFill="1" applyBorder="1" applyAlignment="1" applyProtection="1">
      <alignment horizontal="center" vertical="center"/>
    </xf>
    <xf numFmtId="168" fontId="0" fillId="8" borderId="26" xfId="0" applyNumberFormat="1" applyFill="1" applyBorder="1" applyAlignment="1" applyProtection="1">
      <alignment horizontal="center" vertical="center"/>
    </xf>
    <xf numFmtId="0" fontId="0" fillId="0" borderId="0" xfId="0" applyProtection="1"/>
    <xf numFmtId="0" fontId="0" fillId="5" borderId="31" xfId="0" applyFill="1" applyBorder="1" applyAlignment="1">
      <alignment horizontal="center"/>
    </xf>
    <xf numFmtId="4" fontId="0" fillId="5" borderId="31" xfId="0" applyNumberFormat="1" applyFill="1" applyBorder="1" applyAlignment="1">
      <alignment horizontal="center"/>
    </xf>
    <xf numFmtId="0" fontId="0" fillId="0" borderId="31" xfId="0" applyBorder="1"/>
    <xf numFmtId="0" fontId="0" fillId="0" borderId="31" xfId="0" applyBorder="1" applyAlignment="1">
      <alignment horizontal="center"/>
    </xf>
    <xf numFmtId="3" fontId="0" fillId="5" borderId="31" xfId="0" applyNumberFormat="1" applyFill="1" applyBorder="1" applyAlignment="1">
      <alignment horizontal="center"/>
    </xf>
    <xf numFmtId="0" fontId="0" fillId="0" borderId="1" xfId="0" applyBorder="1" applyProtection="1"/>
    <xf numFmtId="0" fontId="0" fillId="0" borderId="27" xfId="0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64" fontId="12" fillId="0" borderId="0" xfId="0" applyNumberFormat="1" applyFont="1" applyFill="1" applyBorder="1" applyAlignment="1" applyProtection="1">
      <alignment vertical="center"/>
    </xf>
    <xf numFmtId="0" fontId="12" fillId="6" borderId="31" xfId="0" applyFont="1" applyFill="1" applyBorder="1" applyAlignment="1"/>
    <xf numFmtId="0" fontId="0" fillId="5" borderId="31" xfId="0" applyFill="1" applyBorder="1"/>
    <xf numFmtId="0" fontId="12" fillId="4" borderId="31" xfId="0" applyFont="1" applyFill="1" applyBorder="1" applyAlignment="1">
      <alignment horizontal="center"/>
    </xf>
    <xf numFmtId="0" fontId="12" fillId="5" borderId="31" xfId="0" applyFont="1" applyFill="1" applyBorder="1" applyAlignment="1">
      <alignment horizontal="center"/>
    </xf>
    <xf numFmtId="0" fontId="0" fillId="0" borderId="2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 indent="1"/>
    </xf>
    <xf numFmtId="0" fontId="2" fillId="0" borderId="0" xfId="3" applyFont="1" applyBorder="1" applyAlignment="1" applyProtection="1">
      <alignment horizontal="left" vertical="center" indent="1"/>
    </xf>
    <xf numFmtId="0" fontId="29" fillId="0" borderId="0" xfId="3" applyFont="1" applyBorder="1" applyAlignment="1">
      <alignment horizontal="left" vertical="center" indent="1"/>
    </xf>
    <xf numFmtId="0" fontId="2" fillId="0" borderId="0" xfId="0" applyFont="1" applyBorder="1" applyAlignment="1" applyProtection="1">
      <alignment horizontal="right" vertical="center"/>
    </xf>
    <xf numFmtId="0" fontId="21" fillId="0" borderId="0" xfId="3" applyBorder="1" applyProtection="1"/>
    <xf numFmtId="0" fontId="2" fillId="0" borderId="0" xfId="3" applyFont="1" applyFill="1" applyBorder="1" applyAlignment="1" applyProtection="1">
      <alignment horizontal="left" vertical="top" wrapText="1"/>
    </xf>
    <xf numFmtId="0" fontId="20" fillId="0" borderId="0" xfId="3" applyFont="1" applyFill="1" applyBorder="1" applyAlignment="1" applyProtection="1">
      <alignment vertical="top" wrapText="1"/>
    </xf>
    <xf numFmtId="0" fontId="12" fillId="0" borderId="0" xfId="3" applyFont="1" applyBorder="1" applyAlignment="1" applyProtection="1">
      <alignment horizontal="left" indent="1"/>
    </xf>
    <xf numFmtId="0" fontId="21" fillId="0" borderId="0" xfId="3" applyBorder="1" applyAlignment="1" applyProtection="1">
      <alignment horizontal="left" vertical="center" indent="1"/>
    </xf>
    <xf numFmtId="0" fontId="17" fillId="0" borderId="0" xfId="3" applyFont="1" applyFill="1" applyBorder="1" applyAlignment="1" applyProtection="1">
      <alignment horizontal="left" vertical="center" wrapText="1"/>
    </xf>
    <xf numFmtId="0" fontId="21" fillId="0" borderId="0" xfId="3" applyBorder="1" applyAlignment="1">
      <alignment horizontal="left" vertical="center"/>
    </xf>
    <xf numFmtId="0" fontId="21" fillId="0" borderId="0" xfId="3" applyBorder="1" applyAlignment="1" applyProtection="1">
      <alignment horizontal="left" vertical="center"/>
    </xf>
    <xf numFmtId="0" fontId="2" fillId="0" borderId="0" xfId="3" applyFont="1" applyBorder="1" applyAlignment="1" applyProtection="1">
      <alignment horizontal="left" vertical="center"/>
    </xf>
    <xf numFmtId="0" fontId="21" fillId="0" borderId="0" xfId="3" applyBorder="1" applyAlignment="1" applyProtection="1">
      <alignment vertical="center"/>
    </xf>
    <xf numFmtId="0" fontId="2" fillId="0" borderId="0" xfId="3" applyFont="1" applyBorder="1" applyAlignment="1" applyProtection="1">
      <alignment horizontal="left" vertical="center" indent="2"/>
    </xf>
    <xf numFmtId="0" fontId="2" fillId="0" borderId="0" xfId="3" applyFont="1" applyBorder="1" applyAlignment="1" applyProtection="1">
      <alignment horizontal="left" vertical="top" indent="1"/>
    </xf>
    <xf numFmtId="0" fontId="17" fillId="0" borderId="0" xfId="3" applyFont="1" applyFill="1" applyBorder="1" applyAlignment="1" applyProtection="1">
      <alignment horizontal="left" vertical="center" wrapText="1" indent="1"/>
    </xf>
    <xf numFmtId="0" fontId="21" fillId="0" borderId="0" xfId="3" applyBorder="1" applyAlignment="1">
      <alignment horizontal="left" vertical="center" indent="1"/>
    </xf>
    <xf numFmtId="0" fontId="2" fillId="0" borderId="0" xfId="3" applyFont="1" applyBorder="1" applyAlignment="1" applyProtection="1">
      <alignment horizontal="left" vertical="top" indent="2"/>
    </xf>
    <xf numFmtId="0" fontId="2" fillId="0" borderId="0" xfId="3" applyFont="1" applyBorder="1" applyAlignment="1" applyProtection="1"/>
    <xf numFmtId="0" fontId="21" fillId="0" borderId="0" xfId="3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left" vertical="center" indent="1"/>
    </xf>
    <xf numFmtId="0" fontId="22" fillId="4" borderId="0" xfId="0" applyFont="1" applyFill="1" applyBorder="1" applyAlignment="1" applyProtection="1">
      <alignment horizontal="left" vertical="center" indent="1"/>
    </xf>
    <xf numFmtId="0" fontId="0" fillId="4" borderId="0" xfId="0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49" fontId="23" fillId="0" borderId="13" xfId="0" applyNumberFormat="1" applyFont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</xf>
    <xf numFmtId="0" fontId="12" fillId="4" borderId="36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36" fillId="10" borderId="32" xfId="0" applyFont="1" applyFill="1" applyBorder="1" applyAlignment="1" applyProtection="1">
      <alignment horizontal="center"/>
    </xf>
    <xf numFmtId="0" fontId="36" fillId="10" borderId="33" xfId="0" applyFont="1" applyFill="1" applyBorder="1" applyAlignment="1" applyProtection="1">
      <alignment horizontal="center"/>
    </xf>
    <xf numFmtId="0" fontId="36" fillId="10" borderId="34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20" xfId="0" applyNumberForma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1" fontId="0" fillId="0" borderId="22" xfId="0" applyNumberFormat="1" applyBorder="1" applyAlignment="1" applyProtection="1">
      <alignment horizontal="center" vertical="center"/>
    </xf>
    <xf numFmtId="164" fontId="12" fillId="4" borderId="1" xfId="0" applyNumberFormat="1" applyFont="1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1" fontId="0" fillId="0" borderId="20" xfId="0" applyNumberFormat="1" applyBorder="1" applyAlignment="1" applyProtection="1">
      <alignment horizontal="center" vertical="center"/>
    </xf>
    <xf numFmtId="49" fontId="23" fillId="0" borderId="16" xfId="0" applyNumberFormat="1" applyFont="1" applyBorder="1" applyAlignment="1" applyProtection="1">
      <alignment horizontal="center" vertical="center"/>
      <protection locked="0"/>
    </xf>
    <xf numFmtId="49" fontId="23" fillId="0" borderId="2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5" fillId="11" borderId="16" xfId="84" applyFont="1" applyFill="1" applyBorder="1" applyAlignment="1" applyProtection="1">
      <alignment horizontal="left" vertical="center" indent="1"/>
    </xf>
    <xf numFmtId="0" fontId="15" fillId="11" borderId="2" xfId="84" applyFont="1" applyFill="1" applyBorder="1" applyAlignment="1" applyProtection="1">
      <alignment horizontal="left" vertical="center" indent="1"/>
    </xf>
    <xf numFmtId="0" fontId="15" fillId="11" borderId="3" xfId="84" applyFont="1" applyFill="1" applyBorder="1" applyAlignment="1" applyProtection="1">
      <alignment horizontal="left" vertical="center" indent="1"/>
    </xf>
    <xf numFmtId="0" fontId="15" fillId="2" borderId="16" xfId="84" applyFont="1" applyBorder="1" applyAlignment="1" applyProtection="1">
      <alignment horizontal="left" vertical="center" indent="1"/>
    </xf>
    <xf numFmtId="0" fontId="15" fillId="2" borderId="2" xfId="84" applyFont="1" applyBorder="1" applyAlignment="1" applyProtection="1">
      <alignment horizontal="left" vertical="center" indent="1"/>
    </xf>
    <xf numFmtId="0" fontId="15" fillId="2" borderId="3" xfId="84" applyFont="1" applyBorder="1" applyAlignment="1" applyProtection="1">
      <alignment horizontal="left" vertical="center" indent="1"/>
    </xf>
    <xf numFmtId="0" fontId="23" fillId="7" borderId="28" xfId="0" applyFont="1" applyFill="1" applyBorder="1" applyAlignment="1" applyProtection="1">
      <alignment horizontal="center" vertical="center" wrapText="1"/>
    </xf>
    <xf numFmtId="0" fontId="23" fillId="7" borderId="30" xfId="0" applyFont="1" applyFill="1" applyBorder="1" applyAlignment="1" applyProtection="1">
      <alignment horizontal="center" vertical="center" wrapText="1"/>
    </xf>
    <xf numFmtId="0" fontId="23" fillId="7" borderId="29" xfId="0" applyFont="1" applyFill="1" applyBorder="1" applyAlignment="1" applyProtection="1">
      <alignment horizontal="center" vertical="center" wrapText="1"/>
    </xf>
    <xf numFmtId="0" fontId="12" fillId="6" borderId="26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12" fillId="6" borderId="26" xfId="0" applyFont="1" applyFill="1" applyBorder="1" applyAlignment="1" applyProtection="1">
      <alignment horizontal="center" vertical="center"/>
    </xf>
    <xf numFmtId="0" fontId="28" fillId="6" borderId="26" xfId="0" applyFont="1" applyFill="1" applyBorder="1" applyAlignment="1" applyProtection="1">
      <alignment horizontal="center" vertical="center" wrapText="1"/>
    </xf>
    <xf numFmtId="0" fontId="12" fillId="6" borderId="28" xfId="0" applyFont="1" applyFill="1" applyBorder="1" applyAlignment="1" applyProtection="1">
      <alignment horizontal="center" vertical="center" wrapText="1"/>
    </xf>
    <xf numFmtId="0" fontId="12" fillId="6" borderId="30" xfId="0" applyFont="1" applyFill="1" applyBorder="1" applyAlignment="1" applyProtection="1">
      <alignment horizontal="center" vertical="center"/>
    </xf>
    <xf numFmtId="0" fontId="12" fillId="6" borderId="29" xfId="0" applyFont="1" applyFill="1" applyBorder="1" applyAlignment="1" applyProtection="1">
      <alignment horizontal="center" vertical="center"/>
    </xf>
    <xf numFmtId="0" fontId="23" fillId="6" borderId="26" xfId="0" applyFont="1" applyFill="1" applyBorder="1" applyAlignment="1" applyProtection="1">
      <alignment horizontal="center" vertical="center" wrapText="1"/>
    </xf>
    <xf numFmtId="0" fontId="12" fillId="4" borderId="43" xfId="0" applyFont="1" applyFill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1" fontId="0" fillId="0" borderId="38" xfId="0" applyNumberFormat="1" applyBorder="1" applyAlignment="1" applyProtection="1">
      <alignment horizontal="center" vertical="center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23" xfId="0" applyFont="1" applyFill="1" applyBorder="1" applyAlignment="1" applyProtection="1">
      <alignment horizontal="center" vertical="center" wrapText="1"/>
    </xf>
    <xf numFmtId="0" fontId="12" fillId="4" borderId="24" xfId="0" applyFont="1" applyFill="1" applyBorder="1" applyAlignment="1" applyProtection="1">
      <alignment horizontal="center" vertical="center" wrapText="1"/>
    </xf>
    <xf numFmtId="0" fontId="12" fillId="4" borderId="25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49" fontId="23" fillId="0" borderId="11" xfId="0" applyNumberFormat="1" applyFont="1" applyBorder="1" applyAlignment="1" applyProtection="1">
      <alignment horizontal="center" vertical="center"/>
      <protection locked="0"/>
    </xf>
    <xf numFmtId="49" fontId="23" fillId="0" borderId="17" xfId="0" applyNumberFormat="1" applyFont="1" applyBorder="1" applyAlignment="1" applyProtection="1">
      <alignment horizontal="center" vertical="center"/>
      <protection locked="0"/>
    </xf>
    <xf numFmtId="49" fontId="23" fillId="0" borderId="12" xfId="0" applyNumberFormat="1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0" fontId="12" fillId="4" borderId="41" xfId="0" applyFont="1" applyFill="1" applyBorder="1" applyAlignment="1" applyProtection="1">
      <alignment horizontal="center" vertical="center" wrapText="1"/>
    </xf>
    <xf numFmtId="14" fontId="5" fillId="5" borderId="4" xfId="0" applyNumberFormat="1" applyFont="1" applyFill="1" applyBorder="1" applyAlignment="1" applyProtection="1">
      <alignment horizontal="center" vertical="center"/>
      <protection locked="0"/>
    </xf>
    <xf numFmtId="14" fontId="5" fillId="5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3" xfId="0" applyBorder="1" applyAlignment="1" applyProtection="1">
      <alignment horizontal="left" indent="1"/>
      <protection locked="0"/>
    </xf>
    <xf numFmtId="0" fontId="0" fillId="0" borderId="18" xfId="0" applyBorder="1" applyAlignment="1" applyProtection="1">
      <alignment horizontal="left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0" fillId="0" borderId="16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left" vertical="center" indent="1"/>
    </xf>
    <xf numFmtId="0" fontId="27" fillId="4" borderId="0" xfId="0" applyFont="1" applyFill="1" applyBorder="1" applyAlignment="1" applyProtection="1">
      <alignment horizontal="center" vertical="center" wrapText="1"/>
    </xf>
    <xf numFmtId="0" fontId="27" fillId="4" borderId="8" xfId="0" applyFont="1" applyFill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</xf>
    <xf numFmtId="49" fontId="2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4" xfId="0" applyNumberFormat="1" applyFont="1" applyFill="1" applyBorder="1" applyAlignment="1" applyProtection="1">
      <alignment horizontal="left" vertical="center" indent="1"/>
      <protection locked="0"/>
    </xf>
    <xf numFmtId="49" fontId="2" fillId="5" borderId="0" xfId="0" applyNumberFormat="1" applyFont="1" applyFill="1" applyBorder="1" applyAlignment="1" applyProtection="1">
      <alignment horizontal="left" vertical="center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indent="1"/>
      <protection locked="0"/>
    </xf>
    <xf numFmtId="0" fontId="12" fillId="0" borderId="4" xfId="0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5" xfId="0" applyFont="1" applyFill="1" applyBorder="1" applyAlignment="1" applyProtection="1">
      <alignment horizontal="left" vertical="center" indent="1"/>
    </xf>
    <xf numFmtId="49" fontId="2" fillId="5" borderId="15" xfId="0" applyNumberFormat="1" applyFont="1" applyFill="1" applyBorder="1" applyAlignment="1" applyProtection="1">
      <alignment horizontal="left" vertical="center" indent="1"/>
      <protection locked="0"/>
    </xf>
    <xf numFmtId="0" fontId="12" fillId="0" borderId="15" xfId="0" applyFont="1" applyFill="1" applyBorder="1" applyAlignment="1" applyProtection="1">
      <alignment horizontal="left" vertical="center" indent="1"/>
    </xf>
    <xf numFmtId="49" fontId="2" fillId="5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2" fillId="5" borderId="15" xfId="0" applyNumberFormat="1" applyFont="1" applyFill="1" applyBorder="1" applyAlignment="1" applyProtection="1">
      <alignment horizontal="left" vertical="center" wrapText="1" indent="1"/>
      <protection locked="0"/>
    </xf>
    <xf numFmtId="49" fontId="2" fillId="5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5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5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4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4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5" fillId="5" borderId="0" xfId="0" applyNumberFormat="1" applyFont="1" applyFill="1" applyBorder="1" applyAlignment="1" applyProtection="1">
      <alignment horizontal="left" vertical="center" indent="1"/>
      <protection locked="0"/>
    </xf>
    <xf numFmtId="49" fontId="5" fillId="5" borderId="5" xfId="0" applyNumberFormat="1" applyFont="1" applyFill="1" applyBorder="1" applyAlignment="1" applyProtection="1">
      <alignment horizontal="left" vertical="center" indent="1"/>
      <protection locked="0"/>
    </xf>
    <xf numFmtId="49" fontId="5" fillId="5" borderId="5" xfId="0" applyNumberFormat="1" applyFont="1" applyFill="1" applyBorder="1" applyAlignment="1" applyProtection="1">
      <alignment horizontal="left" vertical="top" wrapText="1" indent="1"/>
      <protection locked="0"/>
    </xf>
    <xf numFmtId="0" fontId="0" fillId="6" borderId="26" xfId="0" applyFill="1" applyBorder="1" applyAlignment="1" applyProtection="1">
      <alignment horizontal="center" vertical="center"/>
    </xf>
    <xf numFmtId="0" fontId="12" fillId="6" borderId="26" xfId="0" applyFont="1" applyFill="1" applyBorder="1" applyAlignment="1" applyProtection="1">
      <alignment horizontal="center"/>
    </xf>
    <xf numFmtId="0" fontId="15" fillId="3" borderId="16" xfId="83" applyFont="1" applyBorder="1" applyAlignment="1" applyProtection="1">
      <alignment horizontal="left" vertical="center" indent="1"/>
    </xf>
    <xf numFmtId="0" fontId="15" fillId="3" borderId="2" xfId="83" applyFont="1" applyBorder="1" applyAlignment="1" applyProtection="1">
      <alignment horizontal="left" vertical="center" indent="1"/>
    </xf>
    <xf numFmtId="0" fontId="15" fillId="3" borderId="3" xfId="83" applyFont="1" applyBorder="1" applyAlignment="1" applyProtection="1">
      <alignment horizontal="left" vertical="center" indent="1"/>
    </xf>
    <xf numFmtId="0" fontId="12" fillId="0" borderId="44" xfId="3" applyFont="1" applyFill="1" applyBorder="1" applyAlignment="1" applyProtection="1">
      <alignment horizontal="left" vertical="center" indent="1"/>
    </xf>
    <xf numFmtId="0" fontId="29" fillId="0" borderId="0" xfId="0" applyFont="1" applyFill="1" applyBorder="1" applyAlignment="1" applyProtection="1">
      <alignment horizontal="left" vertical="top" wrapText="1" indent="1"/>
    </xf>
    <xf numFmtId="0" fontId="29" fillId="0" borderId="8" xfId="0" applyFont="1" applyFill="1" applyBorder="1" applyAlignment="1" applyProtection="1">
      <alignment horizontal="left" vertical="top" wrapText="1" indent="1"/>
    </xf>
    <xf numFmtId="49" fontId="23" fillId="0" borderId="16" xfId="0" applyNumberFormat="1" applyFont="1" applyBorder="1" applyAlignment="1" applyProtection="1">
      <alignment horizontal="center" vertical="center"/>
    </xf>
    <xf numFmtId="49" fontId="23" fillId="0" borderId="2" xfId="0" applyNumberFormat="1" applyFont="1" applyBorder="1" applyAlignment="1" applyProtection="1">
      <alignment horizontal="center" vertical="center"/>
    </xf>
    <xf numFmtId="49" fontId="23" fillId="0" borderId="3" xfId="0" applyNumberFormat="1" applyFont="1" applyBorder="1" applyAlignment="1" applyProtection="1">
      <alignment horizontal="center" vertical="center"/>
    </xf>
    <xf numFmtId="165" fontId="0" fillId="0" borderId="20" xfId="0" applyNumberForma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 vertical="center" indent="1"/>
    </xf>
    <xf numFmtId="0" fontId="12" fillId="0" borderId="16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indent="1"/>
    </xf>
    <xf numFmtId="0" fontId="0" fillId="0" borderId="3" xfId="0" applyBorder="1" applyAlignment="1" applyProtection="1">
      <alignment horizontal="left" indent="1"/>
    </xf>
    <xf numFmtId="0" fontId="12" fillId="6" borderId="32" xfId="0" applyFont="1" applyFill="1" applyBorder="1" applyAlignment="1">
      <alignment horizontal="center"/>
    </xf>
    <xf numFmtId="0" fontId="12" fillId="6" borderId="34" xfId="0" applyFont="1" applyFill="1" applyBorder="1" applyAlignment="1">
      <alignment horizontal="center"/>
    </xf>
    <xf numFmtId="0" fontId="12" fillId="6" borderId="33" xfId="0" applyFont="1" applyFill="1" applyBorder="1" applyAlignment="1">
      <alignment horizontal="center"/>
    </xf>
  </cellXfs>
  <cellStyles count="85">
    <cellStyle name="Gut 2" xfId="83" xr:uid="{054C984A-B79F-45E8-998A-A310E57191AD}"/>
    <cellStyle name="Hyperlink 2" xfId="16" xr:uid="{00000000-0005-0000-0000-000001000000}"/>
    <cellStyle name="Neutral 2" xfId="30" xr:uid="{00000000-0005-0000-0000-000002000000}"/>
    <cellStyle name="Normál 2" xfId="6" xr:uid="{00000000-0005-0000-0000-000003000000}"/>
    <cellStyle name="Normál 2 2" xfId="8" xr:uid="{00000000-0005-0000-0000-000004000000}"/>
    <cellStyle name="Normál 2 2 2" xfId="13" xr:uid="{00000000-0005-0000-0000-000005000000}"/>
    <cellStyle name="Normál 2 2 2 2" xfId="26" xr:uid="{00000000-0005-0000-0000-000006000000}"/>
    <cellStyle name="Normál 2 2 2 2 2" xfId="79" xr:uid="{00000000-0005-0000-0000-000007000000}"/>
    <cellStyle name="Normál 2 2 2 2 3" xfId="53" xr:uid="{00000000-0005-0000-0000-000008000000}"/>
    <cellStyle name="Normál 2 2 2 3" xfId="67" xr:uid="{00000000-0005-0000-0000-000009000000}"/>
    <cellStyle name="Normál 2 2 2 4" xfId="41" xr:uid="{00000000-0005-0000-0000-00000A000000}"/>
    <cellStyle name="Normál 2 2 3" xfId="21" xr:uid="{00000000-0005-0000-0000-00000B000000}"/>
    <cellStyle name="Normál 2 2 3 2" xfId="74" xr:uid="{00000000-0005-0000-0000-00000C000000}"/>
    <cellStyle name="Normál 2 2 3 3" xfId="48" xr:uid="{00000000-0005-0000-0000-00000D000000}"/>
    <cellStyle name="Normál 2 2 4" xfId="62" xr:uid="{00000000-0005-0000-0000-00000E000000}"/>
    <cellStyle name="Normál 2 2 5" xfId="36" xr:uid="{00000000-0005-0000-0000-00000F000000}"/>
    <cellStyle name="Normál 2 3" xfId="11" xr:uid="{00000000-0005-0000-0000-000010000000}"/>
    <cellStyle name="Normál 2 3 2" xfId="24" xr:uid="{00000000-0005-0000-0000-000011000000}"/>
    <cellStyle name="Normál 2 3 2 2" xfId="77" xr:uid="{00000000-0005-0000-0000-000012000000}"/>
    <cellStyle name="Normál 2 3 2 3" xfId="51" xr:uid="{00000000-0005-0000-0000-000013000000}"/>
    <cellStyle name="Normál 2 3 3" xfId="65" xr:uid="{00000000-0005-0000-0000-000014000000}"/>
    <cellStyle name="Normál 2 3 4" xfId="39" xr:uid="{00000000-0005-0000-0000-000015000000}"/>
    <cellStyle name="Normál 2 4" xfId="19" xr:uid="{00000000-0005-0000-0000-000016000000}"/>
    <cellStyle name="Normál 2 4 2" xfId="72" xr:uid="{00000000-0005-0000-0000-000017000000}"/>
    <cellStyle name="Normál 2 4 3" xfId="46" xr:uid="{00000000-0005-0000-0000-000018000000}"/>
    <cellStyle name="Normál 2 5" xfId="60" xr:uid="{00000000-0005-0000-0000-000019000000}"/>
    <cellStyle name="Normál 2 6" xfId="34" xr:uid="{00000000-0005-0000-0000-00001A000000}"/>
    <cellStyle name="Normál 3" xfId="7" xr:uid="{00000000-0005-0000-0000-00001B000000}"/>
    <cellStyle name="Normál 3 2" xfId="9" xr:uid="{00000000-0005-0000-0000-00001C000000}"/>
    <cellStyle name="Normál 3 2 2" xfId="14" xr:uid="{00000000-0005-0000-0000-00001D000000}"/>
    <cellStyle name="Normál 3 2 2 2" xfId="27" xr:uid="{00000000-0005-0000-0000-00001E000000}"/>
    <cellStyle name="Normál 3 2 2 2 2" xfId="80" xr:uid="{00000000-0005-0000-0000-00001F000000}"/>
    <cellStyle name="Normál 3 2 2 2 3" xfId="54" xr:uid="{00000000-0005-0000-0000-000020000000}"/>
    <cellStyle name="Normál 3 2 2 3" xfId="68" xr:uid="{00000000-0005-0000-0000-000021000000}"/>
    <cellStyle name="Normál 3 2 2 4" xfId="42" xr:uid="{00000000-0005-0000-0000-000022000000}"/>
    <cellStyle name="Normál 3 2 3" xfId="22" xr:uid="{00000000-0005-0000-0000-000023000000}"/>
    <cellStyle name="Normál 3 2 3 2" xfId="75" xr:uid="{00000000-0005-0000-0000-000024000000}"/>
    <cellStyle name="Normál 3 2 3 3" xfId="49" xr:uid="{00000000-0005-0000-0000-000025000000}"/>
    <cellStyle name="Normál 3 2 4" xfId="63" xr:uid="{00000000-0005-0000-0000-000026000000}"/>
    <cellStyle name="Normál 3 2 5" xfId="37" xr:uid="{00000000-0005-0000-0000-000027000000}"/>
    <cellStyle name="Normál 3 3" xfId="12" xr:uid="{00000000-0005-0000-0000-000028000000}"/>
    <cellStyle name="Normál 3 3 2" xfId="25" xr:uid="{00000000-0005-0000-0000-000029000000}"/>
    <cellStyle name="Normál 3 3 2 2" xfId="78" xr:uid="{00000000-0005-0000-0000-00002A000000}"/>
    <cellStyle name="Normál 3 3 2 3" xfId="52" xr:uid="{00000000-0005-0000-0000-00002B000000}"/>
    <cellStyle name="Normál 3 3 3" xfId="66" xr:uid="{00000000-0005-0000-0000-00002C000000}"/>
    <cellStyle name="Normál 3 3 4" xfId="40" xr:uid="{00000000-0005-0000-0000-00002D000000}"/>
    <cellStyle name="Normál 3 4" xfId="20" xr:uid="{00000000-0005-0000-0000-00002E000000}"/>
    <cellStyle name="Normál 3 4 2" xfId="73" xr:uid="{00000000-0005-0000-0000-00002F000000}"/>
    <cellStyle name="Normál 3 4 3" xfId="47" xr:uid="{00000000-0005-0000-0000-000030000000}"/>
    <cellStyle name="Normál 3 5" xfId="61" xr:uid="{00000000-0005-0000-0000-000031000000}"/>
    <cellStyle name="Normál 3 6" xfId="35" xr:uid="{00000000-0005-0000-0000-000032000000}"/>
    <cellStyle name="Schlecht 2" xfId="84" xr:uid="{3D1AB7AD-485B-4F0D-BD1A-48633C5DC6BB}"/>
    <cellStyle name="Standard" xfId="0" builtinId="0"/>
    <cellStyle name="Standard 2" xfId="1" xr:uid="{00000000-0005-0000-0000-000035000000}"/>
    <cellStyle name="Standard 2 2" xfId="15" xr:uid="{00000000-0005-0000-0000-000036000000}"/>
    <cellStyle name="Standard 2 2 2" xfId="28" xr:uid="{00000000-0005-0000-0000-000037000000}"/>
    <cellStyle name="Standard 2 2 2 2" xfId="81" xr:uid="{00000000-0005-0000-0000-000038000000}"/>
    <cellStyle name="Standard 2 2 2 3" xfId="55" xr:uid="{00000000-0005-0000-0000-000039000000}"/>
    <cellStyle name="Standard 2 2 3" xfId="69" xr:uid="{00000000-0005-0000-0000-00003A000000}"/>
    <cellStyle name="Standard 2 2 4" xfId="43" xr:uid="{00000000-0005-0000-0000-00003B000000}"/>
    <cellStyle name="Standard 2 3" xfId="10" xr:uid="{00000000-0005-0000-0000-00003C000000}"/>
    <cellStyle name="Standard 2 3 2" xfId="23" xr:uid="{00000000-0005-0000-0000-00003D000000}"/>
    <cellStyle name="Standard 2 3 2 2" xfId="76" xr:uid="{00000000-0005-0000-0000-00003E000000}"/>
    <cellStyle name="Standard 2 3 2 3" xfId="50" xr:uid="{00000000-0005-0000-0000-00003F000000}"/>
    <cellStyle name="Standard 2 3 3" xfId="64" xr:uid="{00000000-0005-0000-0000-000040000000}"/>
    <cellStyle name="Standard 2 3 4" xfId="38" xr:uid="{00000000-0005-0000-0000-000041000000}"/>
    <cellStyle name="Standard 3" xfId="3" xr:uid="{00000000-0005-0000-0000-000042000000}"/>
    <cellStyle name="Standard 3 2" xfId="17" xr:uid="{00000000-0005-0000-0000-000043000000}"/>
    <cellStyle name="Standard 3 2 2" xfId="29" xr:uid="{00000000-0005-0000-0000-000044000000}"/>
    <cellStyle name="Standard 3 2 2 2" xfId="82" xr:uid="{00000000-0005-0000-0000-000045000000}"/>
    <cellStyle name="Standard 3 2 2 3" xfId="56" xr:uid="{00000000-0005-0000-0000-000046000000}"/>
    <cellStyle name="Standard 3 2 3" xfId="70" xr:uid="{00000000-0005-0000-0000-000047000000}"/>
    <cellStyle name="Standard 3 2 4" xfId="44" xr:uid="{00000000-0005-0000-0000-000048000000}"/>
    <cellStyle name="Standard 4" xfId="2" xr:uid="{00000000-0005-0000-0000-000049000000}"/>
    <cellStyle name="Standard 4 2" xfId="4" xr:uid="{00000000-0005-0000-0000-00004A000000}"/>
    <cellStyle name="Standard 4 2 2" xfId="58" xr:uid="{00000000-0005-0000-0000-00004B000000}"/>
    <cellStyle name="Standard 4 2 3" xfId="32" xr:uid="{00000000-0005-0000-0000-00004C000000}"/>
    <cellStyle name="Standard 4 3" xfId="5" xr:uid="{00000000-0005-0000-0000-00004D000000}"/>
    <cellStyle name="Standard 4 3 2" xfId="59" xr:uid="{00000000-0005-0000-0000-00004E000000}"/>
    <cellStyle name="Standard 4 3 3" xfId="33" xr:uid="{00000000-0005-0000-0000-00004F000000}"/>
    <cellStyle name="Standard 4 4" xfId="18" xr:uid="{00000000-0005-0000-0000-000050000000}"/>
    <cellStyle name="Standard 4 4 2" xfId="71" xr:uid="{00000000-0005-0000-0000-000051000000}"/>
    <cellStyle name="Standard 4 4 3" xfId="45" xr:uid="{00000000-0005-0000-0000-000052000000}"/>
    <cellStyle name="Standard 4 5" xfId="57" xr:uid="{00000000-0005-0000-0000-000053000000}"/>
    <cellStyle name="Standard 4 6" xfId="31" xr:uid="{00000000-0005-0000-0000-000054000000}"/>
  </cellStyles>
  <dxfs count="27"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C6EFCE"/>
      <color rgb="FFFF9B9B"/>
      <color rgb="FFFFEB9C"/>
      <color rgb="FFBF0000"/>
      <color rgb="FFC6EF9C"/>
      <color rgb="FF000000"/>
      <color rgb="FFF85662"/>
      <color rgb="FFACEEFE"/>
      <color rgb="FF82E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28</xdr:row>
      <xdr:rowOff>133350</xdr:rowOff>
    </xdr:from>
    <xdr:to>
      <xdr:col>8</xdr:col>
      <xdr:colOff>154369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0</xdr:row>
      <xdr:rowOff>0</xdr:rowOff>
    </xdr:from>
    <xdr:to>
      <xdr:col>40</xdr:col>
      <xdr:colOff>0</xdr:colOff>
      <xdr:row>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0"/>
          <a:ext cx="8439149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50000"/>
            </a:lnSpc>
          </a:pPr>
          <a:r>
            <a:rPr lang="de-CH" sz="2600" b="1"/>
            <a:t>Modulo d'ordine </a:t>
          </a:r>
          <a:r>
            <a:rPr lang="de-CH" sz="2600" b="1">
              <a:solidFill>
                <a:schemeClr val="accent1"/>
              </a:solidFill>
            </a:rPr>
            <a:t>Peikko PSB </a:t>
          </a:r>
          <a:r>
            <a:rPr lang="de-CH" sz="26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Armatura a punzonamento </a:t>
          </a:r>
          <a:endParaRPr lang="de-CH" sz="2600" b="1">
            <a:solidFill>
              <a:schemeClr val="accent1"/>
            </a:solidFill>
          </a:endParaRPr>
        </a:p>
      </xdr:txBody>
    </xdr:sp>
    <xdr:clientData/>
  </xdr:twoCellAnchor>
  <xdr:twoCellAnchor>
    <xdr:from>
      <xdr:col>7</xdr:col>
      <xdr:colOff>172640</xdr:colOff>
      <xdr:row>49</xdr:row>
      <xdr:rowOff>136921</xdr:rowOff>
    </xdr:from>
    <xdr:to>
      <xdr:col>8</xdr:col>
      <xdr:colOff>174609</xdr:colOff>
      <xdr:row>49</xdr:row>
      <xdr:rowOff>136921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589484" y="11846718"/>
          <a:ext cx="22818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172640</xdr:colOff>
      <xdr:row>39</xdr:row>
      <xdr:rowOff>125015</xdr:rowOff>
    </xdr:from>
    <xdr:to>
      <xdr:col>8</xdr:col>
      <xdr:colOff>174609</xdr:colOff>
      <xdr:row>39</xdr:row>
      <xdr:rowOff>125015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589484" y="9501187"/>
          <a:ext cx="22818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123825</xdr:colOff>
      <xdr:row>63</xdr:row>
      <xdr:rowOff>85725</xdr:rowOff>
    </xdr:from>
    <xdr:to>
      <xdr:col>11</xdr:col>
      <xdr:colOff>125175</xdr:colOff>
      <xdr:row>64</xdr:row>
      <xdr:rowOff>217125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0BBCBD2-9542-45D7-843F-1A6860DFE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049500"/>
          <a:ext cx="23445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nik@ruwa-ag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D68"/>
  <sheetViews>
    <sheetView showGridLines="0" showRowColHeaders="0" tabSelected="1" zoomScaleNormal="100" zoomScaleSheetLayoutView="85" zoomScalePageLayoutView="85" workbookViewId="0">
      <selection activeCell="A3" sqref="A3:J3"/>
    </sheetView>
  </sheetViews>
  <sheetFormatPr baseColWidth="10" defaultColWidth="0" defaultRowHeight="15" zeroHeight="1" x14ac:dyDescent="0.25"/>
  <cols>
    <col min="1" max="6" width="3.42578125" style="37" customWidth="1"/>
    <col min="7" max="7" width="0.85546875" style="38" customWidth="1"/>
    <col min="8" max="9" width="3.140625" style="37" customWidth="1"/>
    <col min="10" max="11" width="3.7109375" style="37" customWidth="1"/>
    <col min="12" max="14" width="3.42578125" style="37" customWidth="1"/>
    <col min="15" max="15" width="0.85546875" style="38" customWidth="1"/>
    <col min="16" max="17" width="3.42578125" style="37" customWidth="1"/>
    <col min="18" max="18" width="0.85546875" style="37" customWidth="1"/>
    <col min="19" max="19" width="3.42578125" style="37" customWidth="1"/>
    <col min="20" max="20" width="3.42578125" style="38" customWidth="1"/>
    <col min="21" max="25" width="3.42578125" style="37" customWidth="1"/>
    <col min="26" max="26" width="0.85546875" style="37" customWidth="1"/>
    <col min="27" max="27" width="4.42578125" style="38" customWidth="1"/>
    <col min="28" max="28" width="4.42578125" style="37" customWidth="1"/>
    <col min="29" max="29" width="0.85546875" style="37" customWidth="1"/>
    <col min="30" max="37" width="3.7109375" style="37" customWidth="1"/>
    <col min="38" max="38" width="0.85546875" style="37" customWidth="1"/>
    <col min="39" max="43" width="3.7109375" style="37" customWidth="1"/>
    <col min="44" max="44" width="0.140625" style="37" customWidth="1"/>
    <col min="45" max="45" width="6.140625" style="37" hidden="1" customWidth="1"/>
    <col min="46" max="49" width="7.85546875" style="37" hidden="1" customWidth="1"/>
    <col min="50" max="50" width="1.42578125" style="37" hidden="1" customWidth="1"/>
    <col min="51" max="67" width="6.85546875" style="37" hidden="1" customWidth="1"/>
    <col min="68" max="70" width="8.42578125" style="37" hidden="1" customWidth="1"/>
    <col min="71" max="72" width="6.85546875" style="37" hidden="1" customWidth="1"/>
    <col min="73" max="108" width="3.140625" style="37" hidden="1" customWidth="1"/>
    <col min="109" max="16384" width="11.42578125" style="37" hidden="1"/>
  </cols>
  <sheetData>
    <row r="1" spans="1:72" s="7" customFormat="1" ht="54.95" customHeight="1" x14ac:dyDescent="0.25">
      <c r="A1" s="1"/>
      <c r="B1" s="1"/>
      <c r="C1" s="1"/>
      <c r="D1" s="1"/>
      <c r="E1" s="1"/>
      <c r="F1" s="1"/>
      <c r="G1" s="3"/>
      <c r="H1" s="1"/>
      <c r="I1" s="9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92" t="s">
        <v>1185</v>
      </c>
      <c r="AP1" s="93"/>
      <c r="AQ1" s="93"/>
    </row>
    <row r="2" spans="1:72" s="23" customFormat="1" ht="20.100000000000001" customHeight="1" x14ac:dyDescent="0.25">
      <c r="A2" s="240" t="s">
        <v>790</v>
      </c>
      <c r="B2" s="242"/>
      <c r="C2" s="242"/>
      <c r="D2" s="242"/>
      <c r="E2" s="242"/>
      <c r="F2" s="242"/>
      <c r="G2" s="242"/>
      <c r="H2" s="242"/>
      <c r="I2" s="242"/>
      <c r="J2" s="242"/>
      <c r="K2" s="238" t="s">
        <v>780</v>
      </c>
      <c r="L2" s="239"/>
      <c r="M2" s="239"/>
      <c r="N2" s="239"/>
      <c r="O2" s="239"/>
      <c r="P2" s="239"/>
      <c r="Q2" s="239"/>
      <c r="R2" s="239"/>
      <c r="S2" s="239"/>
      <c r="T2" s="240"/>
      <c r="U2" s="238" t="s">
        <v>785</v>
      </c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40"/>
      <c r="AG2" s="238" t="s">
        <v>786</v>
      </c>
      <c r="AH2" s="239"/>
      <c r="AI2" s="239"/>
      <c r="AJ2" s="239"/>
      <c r="AK2" s="240"/>
      <c r="AL2" s="238" t="s">
        <v>789</v>
      </c>
      <c r="AM2" s="239"/>
      <c r="AN2" s="239"/>
      <c r="AO2" s="239"/>
      <c r="AP2" s="239"/>
      <c r="AQ2" s="239"/>
      <c r="AR2" s="20"/>
    </row>
    <row r="3" spans="1:72" s="7" customFormat="1" ht="20.100000000000001" customHeight="1" x14ac:dyDescent="0.25">
      <c r="A3" s="237"/>
      <c r="B3" s="241"/>
      <c r="C3" s="241"/>
      <c r="D3" s="241"/>
      <c r="E3" s="241"/>
      <c r="F3" s="241"/>
      <c r="G3" s="241"/>
      <c r="H3" s="241"/>
      <c r="I3" s="241"/>
      <c r="J3" s="241"/>
      <c r="K3" s="235"/>
      <c r="L3" s="236"/>
      <c r="M3" s="236"/>
      <c r="N3" s="236"/>
      <c r="O3" s="236"/>
      <c r="P3" s="236"/>
      <c r="Q3" s="236"/>
      <c r="R3" s="236"/>
      <c r="S3" s="236"/>
      <c r="T3" s="237"/>
      <c r="U3" s="235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1"/>
      <c r="AG3" s="212"/>
      <c r="AH3" s="213"/>
      <c r="AI3" s="213"/>
      <c r="AJ3" s="213"/>
      <c r="AK3" s="213"/>
      <c r="AL3" s="212"/>
      <c r="AM3" s="213"/>
      <c r="AN3" s="213"/>
      <c r="AO3" s="213"/>
      <c r="AP3" s="213"/>
      <c r="AQ3" s="213"/>
    </row>
    <row r="4" spans="1:72" s="23" customFormat="1" ht="20.100000000000001" customHeight="1" x14ac:dyDescent="0.25">
      <c r="A4" s="240" t="s">
        <v>791</v>
      </c>
      <c r="B4" s="242"/>
      <c r="C4" s="242"/>
      <c r="D4" s="242"/>
      <c r="E4" s="242"/>
      <c r="F4" s="242"/>
      <c r="G4" s="242"/>
      <c r="H4" s="242"/>
      <c r="I4" s="242"/>
      <c r="J4" s="242"/>
      <c r="K4" s="238" t="s">
        <v>781</v>
      </c>
      <c r="L4" s="239"/>
      <c r="M4" s="239"/>
      <c r="N4" s="239"/>
      <c r="O4" s="239"/>
      <c r="P4" s="239"/>
      <c r="Q4" s="239"/>
      <c r="R4" s="239"/>
      <c r="S4" s="239"/>
      <c r="T4" s="240"/>
      <c r="U4" s="238" t="s">
        <v>784</v>
      </c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40"/>
      <c r="AG4" s="238" t="s">
        <v>787</v>
      </c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0"/>
    </row>
    <row r="5" spans="1:72" s="7" customFormat="1" ht="20.100000000000001" customHeight="1" x14ac:dyDescent="0.25">
      <c r="A5" s="243"/>
      <c r="B5" s="244"/>
      <c r="C5" s="244"/>
      <c r="D5" s="244"/>
      <c r="E5" s="244"/>
      <c r="F5" s="244"/>
      <c r="G5" s="244"/>
      <c r="H5" s="244"/>
      <c r="I5" s="244"/>
      <c r="J5" s="245"/>
      <c r="K5" s="232"/>
      <c r="L5" s="233"/>
      <c r="M5" s="233"/>
      <c r="N5" s="233"/>
      <c r="O5" s="233"/>
      <c r="P5" s="233"/>
      <c r="Q5" s="233"/>
      <c r="R5" s="233"/>
      <c r="S5" s="233"/>
      <c r="T5" s="234"/>
      <c r="U5" s="232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52"/>
      <c r="AG5" s="248"/>
      <c r="AH5" s="249"/>
      <c r="AI5" s="249"/>
      <c r="AJ5" s="249"/>
      <c r="AK5" s="246"/>
      <c r="AL5" s="246"/>
      <c r="AM5" s="246"/>
      <c r="AN5" s="246"/>
      <c r="AO5" s="246"/>
      <c r="AP5" s="246"/>
      <c r="AQ5" s="246"/>
    </row>
    <row r="6" spans="1:72" s="7" customFormat="1" ht="20.100000000000001" customHeight="1" x14ac:dyDescent="0.25">
      <c r="A6" s="240" t="s">
        <v>792</v>
      </c>
      <c r="B6" s="242"/>
      <c r="C6" s="242"/>
      <c r="D6" s="242"/>
      <c r="E6" s="242"/>
      <c r="F6" s="242"/>
      <c r="G6" s="242"/>
      <c r="H6" s="242"/>
      <c r="I6" s="242"/>
      <c r="J6" s="238"/>
      <c r="K6" s="232"/>
      <c r="L6" s="233"/>
      <c r="M6" s="233"/>
      <c r="N6" s="233"/>
      <c r="O6" s="233"/>
      <c r="P6" s="233"/>
      <c r="Q6" s="233"/>
      <c r="R6" s="233"/>
      <c r="S6" s="233"/>
      <c r="T6" s="234"/>
      <c r="U6" s="247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52"/>
      <c r="AG6" s="247"/>
      <c r="AH6" s="246"/>
      <c r="AI6" s="246"/>
      <c r="AJ6" s="246"/>
      <c r="AK6" s="246"/>
      <c r="AL6" s="246"/>
      <c r="AM6" s="246"/>
      <c r="AN6" s="246"/>
      <c r="AO6" s="246"/>
      <c r="AP6" s="246"/>
      <c r="AQ6" s="246"/>
    </row>
    <row r="7" spans="1:72" s="7" customFormat="1" ht="20.100000000000001" customHeight="1" x14ac:dyDescent="0.25">
      <c r="A7" s="237"/>
      <c r="B7" s="241"/>
      <c r="C7" s="241"/>
      <c r="D7" s="241"/>
      <c r="E7" s="241"/>
      <c r="F7" s="241"/>
      <c r="G7" s="241"/>
      <c r="H7" s="241"/>
      <c r="I7" s="241"/>
      <c r="J7" s="235"/>
      <c r="K7" s="232"/>
      <c r="L7" s="233"/>
      <c r="M7" s="233"/>
      <c r="N7" s="233"/>
      <c r="O7" s="233"/>
      <c r="P7" s="233"/>
      <c r="Q7" s="233"/>
      <c r="R7" s="233"/>
      <c r="S7" s="233"/>
      <c r="T7" s="234"/>
      <c r="U7" s="247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52"/>
      <c r="AG7" s="247"/>
      <c r="AH7" s="246"/>
      <c r="AI7" s="246"/>
      <c r="AJ7" s="246"/>
      <c r="AK7" s="246"/>
      <c r="AL7" s="246"/>
      <c r="AM7" s="246"/>
      <c r="AN7" s="246"/>
      <c r="AO7" s="246"/>
      <c r="AP7" s="246"/>
      <c r="AQ7" s="246"/>
    </row>
    <row r="8" spans="1:72" s="23" customFormat="1" ht="20.100000000000001" customHeight="1" x14ac:dyDescent="0.25">
      <c r="A8" s="240" t="s">
        <v>793</v>
      </c>
      <c r="B8" s="242"/>
      <c r="C8" s="242"/>
      <c r="D8" s="242"/>
      <c r="E8" s="242"/>
      <c r="F8" s="242"/>
      <c r="G8" s="242"/>
      <c r="H8" s="242"/>
      <c r="I8" s="242"/>
      <c r="J8" s="238"/>
      <c r="K8" s="239" t="s">
        <v>782</v>
      </c>
      <c r="L8" s="239"/>
      <c r="M8" s="239"/>
      <c r="N8" s="239"/>
      <c r="O8" s="239"/>
      <c r="P8" s="239"/>
      <c r="Q8" s="239"/>
      <c r="R8" s="239"/>
      <c r="S8" s="239"/>
      <c r="T8" s="240"/>
      <c r="U8" s="238" t="s">
        <v>783</v>
      </c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40"/>
      <c r="AG8" s="238" t="s">
        <v>788</v>
      </c>
      <c r="AH8" s="239"/>
      <c r="AI8" s="239"/>
      <c r="AJ8" s="239"/>
      <c r="AK8" s="239"/>
      <c r="AL8" s="239"/>
      <c r="AM8" s="239"/>
      <c r="AN8" s="239"/>
      <c r="AO8" s="239"/>
      <c r="AP8" s="239"/>
      <c r="AQ8" s="239"/>
    </row>
    <row r="9" spans="1:72" s="7" customFormat="1" ht="20.100000000000001" customHeight="1" x14ac:dyDescent="0.25">
      <c r="A9" s="237"/>
      <c r="B9" s="241"/>
      <c r="C9" s="241"/>
      <c r="D9" s="241"/>
      <c r="E9" s="241"/>
      <c r="F9" s="241"/>
      <c r="G9" s="241"/>
      <c r="H9" s="241"/>
      <c r="I9" s="241"/>
      <c r="J9" s="235"/>
      <c r="K9" s="232"/>
      <c r="L9" s="233"/>
      <c r="M9" s="233"/>
      <c r="N9" s="233"/>
      <c r="O9" s="233"/>
      <c r="P9" s="233"/>
      <c r="Q9" s="233"/>
      <c r="R9" s="233"/>
      <c r="S9" s="233"/>
      <c r="T9" s="234"/>
      <c r="U9" s="232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52"/>
      <c r="AG9" s="232"/>
      <c r="AH9" s="233"/>
      <c r="AI9" s="233"/>
      <c r="AJ9" s="233"/>
      <c r="AK9" s="246"/>
      <c r="AL9" s="246"/>
      <c r="AM9" s="246"/>
      <c r="AN9" s="246"/>
      <c r="AO9" s="246"/>
      <c r="AP9" s="246"/>
      <c r="AQ9" s="246"/>
    </row>
    <row r="10" spans="1:72" s="7" customFormat="1" ht="20.100000000000001" customHeight="1" x14ac:dyDescent="0.25">
      <c r="A10" s="239" t="s">
        <v>830</v>
      </c>
      <c r="B10" s="239"/>
      <c r="C10" s="239"/>
      <c r="D10" s="239"/>
      <c r="E10" s="239"/>
      <c r="F10" s="239"/>
      <c r="G10" s="239"/>
      <c r="H10" s="239"/>
      <c r="I10" s="239"/>
      <c r="J10" s="240"/>
      <c r="K10" s="232"/>
      <c r="L10" s="233"/>
      <c r="M10" s="233"/>
      <c r="N10" s="233"/>
      <c r="O10" s="233"/>
      <c r="P10" s="233"/>
      <c r="Q10" s="233"/>
      <c r="R10" s="233"/>
      <c r="S10" s="233"/>
      <c r="T10" s="234"/>
      <c r="U10" s="247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52"/>
      <c r="AG10" s="247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T10" s="54"/>
    </row>
    <row r="11" spans="1:72" s="7" customFormat="1" ht="20.100000000000001" customHeight="1" x14ac:dyDescent="0.25">
      <c r="A11" s="237"/>
      <c r="B11" s="241"/>
      <c r="C11" s="241"/>
      <c r="D11" s="241"/>
      <c r="E11" s="241"/>
      <c r="F11" s="241"/>
      <c r="G11" s="241"/>
      <c r="H11" s="241"/>
      <c r="I11" s="241"/>
      <c r="J11" s="235"/>
      <c r="K11" s="232"/>
      <c r="L11" s="233"/>
      <c r="M11" s="233"/>
      <c r="N11" s="233"/>
      <c r="O11" s="233"/>
      <c r="P11" s="233"/>
      <c r="Q11" s="233"/>
      <c r="R11" s="233"/>
      <c r="S11" s="233"/>
      <c r="T11" s="234"/>
      <c r="U11" s="247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52"/>
      <c r="AG11" s="247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</row>
    <row r="12" spans="1:72" s="7" customFormat="1" ht="7.5" customHeight="1" x14ac:dyDescent="0.25">
      <c r="A12" s="2"/>
      <c r="B12" s="2"/>
      <c r="C12" s="2"/>
      <c r="D12" s="2"/>
      <c r="E12" s="2"/>
      <c r="F12" s="2"/>
      <c r="G12" s="4"/>
      <c r="H12" s="2"/>
      <c r="I12" s="2"/>
      <c r="J12" s="2"/>
      <c r="K12" s="2"/>
      <c r="L12" s="2"/>
      <c r="M12" s="2"/>
      <c r="N12" s="2"/>
      <c r="O12" s="4"/>
      <c r="P12" s="2"/>
      <c r="Q12" s="2"/>
      <c r="R12" s="2"/>
      <c r="S12" s="2"/>
      <c r="T12" s="4"/>
      <c r="U12" s="2"/>
      <c r="V12" s="2"/>
      <c r="W12" s="2"/>
      <c r="X12" s="2"/>
      <c r="Y12" s="2"/>
      <c r="Z12" s="2"/>
      <c r="AA12" s="4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72" s="54" customFormat="1" ht="15.75" thickBot="1" x14ac:dyDescent="0.3">
      <c r="A13" s="142" t="s">
        <v>1186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4"/>
    </row>
    <row r="14" spans="1:72" s="7" customFormat="1" ht="18" customHeight="1" thickBot="1" x14ac:dyDescent="0.4">
      <c r="A14" s="145" t="s">
        <v>0</v>
      </c>
      <c r="B14" s="146"/>
      <c r="C14" s="147" t="s">
        <v>805</v>
      </c>
      <c r="D14" s="102"/>
      <c r="E14" s="102"/>
      <c r="F14" s="102"/>
      <c r="G14" s="8"/>
      <c r="H14" s="102" t="s">
        <v>810</v>
      </c>
      <c r="I14" s="102"/>
      <c r="J14" s="102"/>
      <c r="K14" s="102"/>
      <c r="L14" s="102"/>
      <c r="M14" s="102"/>
      <c r="N14" s="102"/>
      <c r="O14" s="8"/>
      <c r="P14" s="102" t="s">
        <v>812</v>
      </c>
      <c r="Q14" s="102"/>
      <c r="R14" s="102"/>
      <c r="S14" s="102"/>
      <c r="T14" s="102"/>
      <c r="U14" s="102"/>
      <c r="V14" s="102"/>
      <c r="W14" s="102"/>
      <c r="X14" s="102"/>
      <c r="Y14" s="102"/>
      <c r="Z14" s="54"/>
      <c r="AA14" s="225" t="s">
        <v>813</v>
      </c>
      <c r="AB14" s="225"/>
      <c r="AC14" s="60"/>
      <c r="AD14" s="189" t="s">
        <v>814</v>
      </c>
      <c r="AE14" s="189"/>
      <c r="AF14" s="189"/>
      <c r="AG14" s="189"/>
      <c r="AH14" s="189"/>
      <c r="AI14" s="189"/>
      <c r="AJ14" s="189"/>
      <c r="AK14" s="189"/>
      <c r="AL14" s="54"/>
      <c r="AM14" s="145" t="s">
        <v>803</v>
      </c>
      <c r="AN14" s="145"/>
      <c r="AO14" s="145"/>
      <c r="AP14" s="145"/>
      <c r="AQ14" s="145"/>
      <c r="AT14" s="194" t="s">
        <v>27</v>
      </c>
      <c r="AU14" s="194" t="s">
        <v>28</v>
      </c>
      <c r="AV14" s="194" t="s">
        <v>29</v>
      </c>
      <c r="AW14" s="194" t="s">
        <v>30</v>
      </c>
      <c r="AY14" s="180" t="s">
        <v>7</v>
      </c>
      <c r="AZ14" s="180" t="s">
        <v>26</v>
      </c>
      <c r="BA14" s="183" t="s">
        <v>8</v>
      </c>
      <c r="BB14" s="183"/>
      <c r="BC14" s="253"/>
      <c r="BD14" s="253"/>
      <c r="BE14" s="253"/>
      <c r="BF14" s="253"/>
      <c r="BG14" s="253"/>
      <c r="BH14" s="253"/>
      <c r="BI14" s="253"/>
      <c r="BJ14" s="253"/>
      <c r="BK14" s="254" t="s">
        <v>9</v>
      </c>
      <c r="BL14" s="254"/>
      <c r="BM14" s="254"/>
      <c r="BN14" s="185" t="s">
        <v>25</v>
      </c>
      <c r="BO14" s="180" t="s">
        <v>10</v>
      </c>
      <c r="BP14" s="188" t="s">
        <v>11</v>
      </c>
      <c r="BQ14" s="188"/>
      <c r="BR14" s="188"/>
      <c r="BS14" s="185" t="s">
        <v>24</v>
      </c>
      <c r="BT14" s="177" t="s">
        <v>23</v>
      </c>
    </row>
    <row r="15" spans="1:72" s="7" customFormat="1" ht="24.75" customHeight="1" x14ac:dyDescent="0.25">
      <c r="A15" s="145"/>
      <c r="B15" s="146"/>
      <c r="C15" s="148"/>
      <c r="D15" s="145"/>
      <c r="E15" s="145"/>
      <c r="F15" s="145"/>
      <c r="G15" s="8"/>
      <c r="H15" s="135" t="s">
        <v>749</v>
      </c>
      <c r="I15" s="135"/>
      <c r="J15" s="192" t="s">
        <v>808</v>
      </c>
      <c r="K15" s="135"/>
      <c r="L15" s="192" t="s">
        <v>809</v>
      </c>
      <c r="M15" s="135"/>
      <c r="N15" s="135"/>
      <c r="O15" s="8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54"/>
      <c r="AA15" s="225"/>
      <c r="AB15" s="225"/>
      <c r="AC15" s="8"/>
      <c r="AD15" s="135" t="s">
        <v>804</v>
      </c>
      <c r="AE15" s="135"/>
      <c r="AF15" s="135"/>
      <c r="AG15" s="135"/>
      <c r="AH15" s="135"/>
      <c r="AI15" s="135"/>
      <c r="AJ15" s="192" t="s">
        <v>751</v>
      </c>
      <c r="AK15" s="135"/>
      <c r="AL15" s="54"/>
      <c r="AM15" s="145"/>
      <c r="AN15" s="145"/>
      <c r="AO15" s="145"/>
      <c r="AP15" s="145"/>
      <c r="AQ15" s="145"/>
      <c r="AT15" s="195"/>
      <c r="AU15" s="195"/>
      <c r="AV15" s="195"/>
      <c r="AW15" s="195"/>
      <c r="AY15" s="180"/>
      <c r="AZ15" s="180"/>
      <c r="BA15" s="180" t="s">
        <v>12</v>
      </c>
      <c r="BB15" s="44"/>
      <c r="BC15" s="45" t="s">
        <v>13</v>
      </c>
      <c r="BD15" s="46">
        <v>10</v>
      </c>
      <c r="BE15" s="46"/>
      <c r="BF15" s="45" t="s">
        <v>13</v>
      </c>
      <c r="BG15" s="46">
        <v>15</v>
      </c>
      <c r="BH15" s="46"/>
      <c r="BI15" s="45" t="s">
        <v>13</v>
      </c>
      <c r="BJ15" s="46">
        <v>20</v>
      </c>
      <c r="BK15" s="183" t="s">
        <v>14</v>
      </c>
      <c r="BL15" s="183" t="s">
        <v>15</v>
      </c>
      <c r="BM15" s="183" t="s">
        <v>16</v>
      </c>
      <c r="BN15" s="186"/>
      <c r="BO15" s="180"/>
      <c r="BP15" s="184" t="s">
        <v>22</v>
      </c>
      <c r="BQ15" s="184" t="s">
        <v>21</v>
      </c>
      <c r="BR15" s="184" t="s">
        <v>17</v>
      </c>
      <c r="BS15" s="186"/>
      <c r="BT15" s="178"/>
    </row>
    <row r="16" spans="1:72" s="7" customFormat="1" ht="24.75" customHeight="1" thickBot="1" x14ac:dyDescent="0.3">
      <c r="A16" s="103"/>
      <c r="B16" s="197"/>
      <c r="C16" s="193"/>
      <c r="D16" s="103"/>
      <c r="E16" s="103"/>
      <c r="F16" s="103"/>
      <c r="G16" s="8"/>
      <c r="H16" s="103"/>
      <c r="I16" s="103"/>
      <c r="J16" s="193"/>
      <c r="K16" s="103"/>
      <c r="L16" s="193"/>
      <c r="M16" s="103"/>
      <c r="N16" s="103"/>
      <c r="O16" s="8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54"/>
      <c r="AA16" s="226"/>
      <c r="AB16" s="226"/>
      <c r="AC16" s="8"/>
      <c r="AD16" s="103"/>
      <c r="AE16" s="103"/>
      <c r="AF16" s="103"/>
      <c r="AG16" s="103"/>
      <c r="AH16" s="103"/>
      <c r="AI16" s="103"/>
      <c r="AJ16" s="193"/>
      <c r="AK16" s="103"/>
      <c r="AL16" s="54"/>
      <c r="AM16" s="103"/>
      <c r="AN16" s="103"/>
      <c r="AO16" s="103"/>
      <c r="AP16" s="103"/>
      <c r="AQ16" s="103"/>
      <c r="AT16" s="196"/>
      <c r="AU16" s="196"/>
      <c r="AV16" s="196"/>
      <c r="AW16" s="196"/>
      <c r="AY16" s="180"/>
      <c r="AZ16" s="180"/>
      <c r="BA16" s="180"/>
      <c r="BB16" s="47" t="s">
        <v>18</v>
      </c>
      <c r="BC16" s="44" t="s">
        <v>19</v>
      </c>
      <c r="BD16" s="44" t="s">
        <v>20</v>
      </c>
      <c r="BE16" s="47" t="s">
        <v>18</v>
      </c>
      <c r="BF16" s="44" t="s">
        <v>19</v>
      </c>
      <c r="BG16" s="44" t="s">
        <v>20</v>
      </c>
      <c r="BH16" s="47" t="s">
        <v>18</v>
      </c>
      <c r="BI16" s="44" t="s">
        <v>19</v>
      </c>
      <c r="BJ16" s="44" t="s">
        <v>20</v>
      </c>
      <c r="BK16" s="183"/>
      <c r="BL16" s="183"/>
      <c r="BM16" s="183"/>
      <c r="BN16" s="187"/>
      <c r="BO16" s="180"/>
      <c r="BP16" s="184"/>
      <c r="BQ16" s="184"/>
      <c r="BR16" s="184"/>
      <c r="BS16" s="187"/>
      <c r="BT16" s="179"/>
    </row>
    <row r="17" spans="1:72" s="15" customFormat="1" ht="20.100000000000001" customHeight="1" x14ac:dyDescent="0.25">
      <c r="A17" s="104"/>
      <c r="B17" s="106"/>
      <c r="C17" s="198"/>
      <c r="D17" s="199"/>
      <c r="E17" s="199"/>
      <c r="F17" s="200"/>
      <c r="G17" s="16"/>
      <c r="H17" s="202" t="str">
        <f>IF(NOT(ISBLANK($C17)),VLOOKUP($C17,'.'!$B$4:$D$1061,'.'!$C$3,FALSE),"")</f>
        <v/>
      </c>
      <c r="I17" s="202"/>
      <c r="J17" s="201" t="str">
        <f>IF(NOT(ISBLANK($C17)),VLOOKUP($C17,'.'!$B$4:$D$1061,'.'!$D$3,FALSE),"")</f>
        <v/>
      </c>
      <c r="K17" s="201"/>
      <c r="L17" s="190"/>
      <c r="M17" s="190"/>
      <c r="N17" s="190"/>
      <c r="O17" s="16"/>
      <c r="P17" s="227"/>
      <c r="Q17" s="228"/>
      <c r="R17" s="228"/>
      <c r="S17" s="228"/>
      <c r="T17" s="228"/>
      <c r="U17" s="228"/>
      <c r="V17" s="228"/>
      <c r="W17" s="228"/>
      <c r="X17" s="228"/>
      <c r="Y17" s="229"/>
      <c r="AA17" s="181"/>
      <c r="AB17" s="182"/>
      <c r="AC17" s="61"/>
      <c r="AD17" s="190"/>
      <c r="AE17" s="190"/>
      <c r="AF17" s="190"/>
      <c r="AG17" s="190"/>
      <c r="AH17" s="190"/>
      <c r="AI17" s="190"/>
      <c r="AJ17" s="191" t="str">
        <f>IF(NOT(ISBLANK($AD17)),VLOOKUP($AD17,'.'!$J$4:$K$11,'.'!$K$3,FALSE),"")</f>
        <v/>
      </c>
      <c r="AK17" s="191"/>
      <c r="AM17" s="136"/>
      <c r="AN17" s="137"/>
      <c r="AO17" s="137"/>
      <c r="AP17" s="137"/>
      <c r="AQ17" s="138"/>
      <c r="AT17" s="26" t="e">
        <f>INDEX('.'!#REF!,MATCH(C17,'.'!#REF!,0),MATCH(F17,'.'!#REF!,0))</f>
        <v>#REF!</v>
      </c>
      <c r="AU17" s="26" t="str">
        <f t="shared" ref="AU17:AU28" si="0">IF(ISBLANK(M17),"",M17-2)</f>
        <v/>
      </c>
      <c r="AV17" s="26" t="e">
        <f>VLOOKUP(M17,'.'!#REF!,2,0)</f>
        <v>#REF!</v>
      </c>
      <c r="AW17" s="26" t="s">
        <v>6</v>
      </c>
      <c r="AY17" s="40">
        <f t="shared" ref="AY17:AY28" si="1">IF(M17="2x6",6,IF(M17="2x9",9,IF(M17="2x11",11,IF(M17="2x14",14,IF(M17="2x16",16,IF(M17="2x19",19,M17))))))</f>
        <v>0</v>
      </c>
      <c r="AZ17" s="40">
        <f t="shared" ref="AZ17:AZ28" si="2">IF(OR(C17="A",C17="F",C17="C2",C17="N2",C17="E",C17="H",C17="G"),AY17-2,0)</f>
        <v>0</v>
      </c>
      <c r="BA17" s="40" t="e">
        <f>#REF!</f>
        <v>#REF!</v>
      </c>
      <c r="BB17" s="48" t="e">
        <f>ROUNDDOWN(($BA17-2*3.5)/$BD$15+1,0)</f>
        <v>#REF!</v>
      </c>
      <c r="BC17" s="42" t="str">
        <f t="shared" ref="BC17:BC28" si="3">IF(H17=BD$15,IF(($BA17-((BB17-1)-1)*BD$15)/2&lt;=BD$15/2*1.5,BB17-1,BB17),"")</f>
        <v/>
      </c>
      <c r="BD17" s="43" t="str">
        <f t="shared" ref="BD17:BD28" si="4">IF(H17=BD$15,($BA17-(BC17-1)*BD$15)/2,"")</f>
        <v/>
      </c>
      <c r="BE17" s="48" t="e">
        <f>ROUNDDOWN(($BA17-2*3.5)/BG$15+1,0)</f>
        <v>#REF!</v>
      </c>
      <c r="BF17" s="42" t="str">
        <f t="shared" ref="BF17:BF28" si="5">IF(H17=BG$15,IF(($BA17-((BE17-1)-1)*BG$15)/2&lt;=BG$15/2*1.5,BE17-1,BE17),"")</f>
        <v/>
      </c>
      <c r="BG17" s="43" t="str">
        <f t="shared" ref="BG17:BG28" si="6">IF(H17=BG$15,($BA17-(BF17-1)*BG$15)/2,"")</f>
        <v/>
      </c>
      <c r="BH17" s="48" t="e">
        <f>ROUNDDOWN(($BA17-2*3.5)/BJ$15+1,0)</f>
        <v>#REF!</v>
      </c>
      <c r="BI17" s="42" t="str">
        <f t="shared" ref="BI17:BI28" si="7">IF(H17=BJ$15,IF(($BA17-((BH17-1)-1)*BJ$15)/2&lt;=BJ$15/2*1.5,BH17-1,BH17),"")</f>
        <v/>
      </c>
      <c r="BJ17" s="43" t="str">
        <f t="shared" ref="BJ17:BJ29" si="8">IF(H17=BJ$15,($BA17-(BI17-1)*BJ$15)/2,"")</f>
        <v/>
      </c>
      <c r="BK17" s="50" t="str">
        <f t="shared" ref="BK17:BK28" si="9">IF(H17=$BD$15,IF(ISEVEN(BC17),BC17/2*$BD$15+BD17-3.5,(BC17-1)/2*$BD$15+BD17-3.5)-4,"")</f>
        <v/>
      </c>
      <c r="BL17" s="50" t="str">
        <f t="shared" ref="BL17:BL28" si="10">IF(H17=$BG$15,IF(ISEVEN(BF17),BF17/2*$BG$15+BG17-3.5,(BF17-1)/2*$BG$15+BG17-3.5)-4,"")</f>
        <v/>
      </c>
      <c r="BM17" s="50" t="str">
        <f t="shared" ref="BM17:BM28" si="11">IF(H17=$BJ$15,IF(ISEVEN(BI17),BI17/2*$BJ$15+BJ17-3.5,(BI17-1)/2*$BJ$15+BJ17-3.5)-4,"")</f>
        <v/>
      </c>
      <c r="BN17" s="52">
        <f t="shared" ref="BN17:BN28" si="12">ROUND(MAX(BK17,BL17,BM17),0)</f>
        <v>0</v>
      </c>
      <c r="BO17" s="49" t="e">
        <f t="shared" ref="BO17:BO28" si="13">ATAN((F17+1)/(H17*10))</f>
        <v>#VALUE!</v>
      </c>
      <c r="BP17" s="51" t="e">
        <f t="shared" ref="BP17:BP28" si="14">ROUND((((AZ17*10)/2-F17-1)/SIN(BO17)-40)/10,0)</f>
        <v>#VALUE!</v>
      </c>
      <c r="BQ17" s="50" t="e">
        <f t="shared" ref="BQ17:BQ28" si="15">ROUND(((((AY17*10)-10)-F17-1)/SIN(BO17)-40)/10,0)</f>
        <v>#VALUE!</v>
      </c>
      <c r="BR17" s="50" t="e">
        <f t="shared" ref="BR17:BR28" si="16">MAX(H17-3,ROUND((MIN(((H17*10)*((AZ17*10)-6*F17)/2)/(F17+1)+3*F17-40,2*(H17*10)))/10,0))</f>
        <v>#VALUE!</v>
      </c>
      <c r="BS17" s="52" t="e">
        <f t="shared" ref="BS17:BS28" si="17">IF(OR(C17="A",C17="F",C17="C2",C17="N2"),BP17,IF(OR(C17="B",C17="C",C17="K",C17="L",C17="N"),BQ17,BR17))</f>
        <v>#VALUE!</v>
      </c>
      <c r="BT17" s="53" t="e">
        <f t="shared" ref="BT17:BT28" si="18">IF(BA17&gt;0,MIN(BN17,BS17),"")</f>
        <v>#REF!</v>
      </c>
    </row>
    <row r="18" spans="1:72" s="15" customFormat="1" ht="20.100000000000001" customHeight="1" x14ac:dyDescent="0.25">
      <c r="A18" s="113"/>
      <c r="B18" s="115"/>
      <c r="C18" s="165"/>
      <c r="D18" s="166"/>
      <c r="E18" s="166"/>
      <c r="F18" s="167"/>
      <c r="G18" s="16"/>
      <c r="H18" s="153" t="str">
        <f>IF(NOT(ISBLANK($C18)),VLOOKUP($C18,'.'!$B$4:$D$1061,'.'!$C$3,FALSE),"")</f>
        <v/>
      </c>
      <c r="I18" s="153"/>
      <c r="J18" s="168" t="str">
        <f>IF(NOT(ISBLANK($C18)),VLOOKUP($C18,'.'!$B$4:$D$1061,'.'!$D$3,FALSE),"")</f>
        <v/>
      </c>
      <c r="K18" s="168"/>
      <c r="L18" s="160"/>
      <c r="M18" s="160"/>
      <c r="N18" s="160"/>
      <c r="O18" s="16"/>
      <c r="P18" s="161"/>
      <c r="Q18" s="162"/>
      <c r="R18" s="162"/>
      <c r="S18" s="162"/>
      <c r="T18" s="162"/>
      <c r="U18" s="162"/>
      <c r="V18" s="162"/>
      <c r="W18" s="162"/>
      <c r="X18" s="162"/>
      <c r="Y18" s="163"/>
      <c r="AA18" s="169"/>
      <c r="AB18" s="170"/>
      <c r="AC18" s="61"/>
      <c r="AD18" s="160"/>
      <c r="AE18" s="160"/>
      <c r="AF18" s="160"/>
      <c r="AG18" s="160"/>
      <c r="AH18" s="160"/>
      <c r="AI18" s="160"/>
      <c r="AJ18" s="164" t="str">
        <f>IF(NOT(ISBLANK($AD18)),VLOOKUP($AD18,'.'!$J$4:$K$11,'.'!$K$3,FALSE),"")</f>
        <v/>
      </c>
      <c r="AK18" s="164"/>
      <c r="AM18" s="116"/>
      <c r="AN18" s="117"/>
      <c r="AO18" s="117"/>
      <c r="AP18" s="117"/>
      <c r="AQ18" s="118"/>
      <c r="AT18" s="27" t="e">
        <f>INDEX('.'!#REF!,MATCH(C18,'.'!#REF!,0),MATCH(F18,'.'!#REF!,0))</f>
        <v>#REF!</v>
      </c>
      <c r="AU18" s="27" t="str">
        <f t="shared" si="0"/>
        <v/>
      </c>
      <c r="AV18" s="28" t="e">
        <f>VLOOKUP(M18,'.'!#REF!,2,0)</f>
        <v>#REF!</v>
      </c>
      <c r="AW18" s="27" t="s">
        <v>6</v>
      </c>
      <c r="AY18" s="40">
        <f t="shared" si="1"/>
        <v>0</v>
      </c>
      <c r="AZ18" s="40">
        <f t="shared" si="2"/>
        <v>0</v>
      </c>
      <c r="BA18" s="40">
        <f t="shared" ref="BA18:BA28" si="19">AA18</f>
        <v>0</v>
      </c>
      <c r="BB18" s="48">
        <f t="shared" ref="BB18:BB28" si="20">ROUNDDOWN(($BA18-2*3.5)/$BD$15+1,0)</f>
        <v>0</v>
      </c>
      <c r="BC18" s="42" t="str">
        <f t="shared" si="3"/>
        <v/>
      </c>
      <c r="BD18" s="43" t="str">
        <f t="shared" si="4"/>
        <v/>
      </c>
      <c r="BE18" s="48">
        <f t="shared" ref="BE18:BE28" si="21">ROUNDDOWN(($BA18-2*3.5)/BG$15+1,0)</f>
        <v>0</v>
      </c>
      <c r="BF18" s="42" t="str">
        <f t="shared" si="5"/>
        <v/>
      </c>
      <c r="BG18" s="43" t="str">
        <f t="shared" si="6"/>
        <v/>
      </c>
      <c r="BH18" s="48">
        <f t="shared" ref="BH18:BH28" si="22">ROUNDDOWN(($BA18-2*3.5)/BJ$15+1,0)</f>
        <v>0</v>
      </c>
      <c r="BI18" s="42" t="str">
        <f t="shared" si="7"/>
        <v/>
      </c>
      <c r="BJ18" s="43" t="str">
        <f t="shared" si="8"/>
        <v/>
      </c>
      <c r="BK18" s="50" t="str">
        <f t="shared" si="9"/>
        <v/>
      </c>
      <c r="BL18" s="50" t="str">
        <f t="shared" si="10"/>
        <v/>
      </c>
      <c r="BM18" s="50" t="str">
        <f t="shared" si="11"/>
        <v/>
      </c>
      <c r="BN18" s="52">
        <f t="shared" si="12"/>
        <v>0</v>
      </c>
      <c r="BO18" s="49" t="e">
        <f t="shared" si="13"/>
        <v>#VALUE!</v>
      </c>
      <c r="BP18" s="51" t="e">
        <f t="shared" si="14"/>
        <v>#VALUE!</v>
      </c>
      <c r="BQ18" s="50" t="e">
        <f t="shared" si="15"/>
        <v>#VALUE!</v>
      </c>
      <c r="BR18" s="50" t="e">
        <f t="shared" si="16"/>
        <v>#VALUE!</v>
      </c>
      <c r="BS18" s="52" t="e">
        <f t="shared" si="17"/>
        <v>#VALUE!</v>
      </c>
      <c r="BT18" s="53" t="str">
        <f t="shared" si="18"/>
        <v/>
      </c>
    </row>
    <row r="19" spans="1:72" s="15" customFormat="1" ht="20.100000000000001" customHeight="1" x14ac:dyDescent="0.25">
      <c r="A19" s="113"/>
      <c r="B19" s="115"/>
      <c r="C19" s="165"/>
      <c r="D19" s="166"/>
      <c r="E19" s="166"/>
      <c r="F19" s="167"/>
      <c r="G19" s="16"/>
      <c r="H19" s="153" t="str">
        <f>IF(NOT(ISBLANK($C19)),VLOOKUP($C19,'.'!$B$4:$D$1061,'.'!$C$3,FALSE),"")</f>
        <v/>
      </c>
      <c r="I19" s="153"/>
      <c r="J19" s="168" t="str">
        <f>IF(NOT(ISBLANK($C19)),VLOOKUP($C19,'.'!$B$4:$D$1061,'.'!$D$3,FALSE),"")</f>
        <v/>
      </c>
      <c r="K19" s="168"/>
      <c r="L19" s="160"/>
      <c r="M19" s="160"/>
      <c r="N19" s="160"/>
      <c r="O19" s="16"/>
      <c r="P19" s="161"/>
      <c r="Q19" s="162"/>
      <c r="R19" s="162"/>
      <c r="S19" s="162"/>
      <c r="T19" s="162"/>
      <c r="U19" s="162"/>
      <c r="V19" s="162"/>
      <c r="W19" s="162"/>
      <c r="X19" s="162"/>
      <c r="Y19" s="163"/>
      <c r="AA19" s="169"/>
      <c r="AB19" s="170"/>
      <c r="AC19" s="61"/>
      <c r="AD19" s="160"/>
      <c r="AE19" s="160"/>
      <c r="AF19" s="160"/>
      <c r="AG19" s="160"/>
      <c r="AH19" s="160"/>
      <c r="AI19" s="160"/>
      <c r="AJ19" s="164" t="str">
        <f>IF(NOT(ISBLANK($AD19)),VLOOKUP($AD19,'.'!$J$4:$K$11,'.'!$K$3,FALSE),"")</f>
        <v/>
      </c>
      <c r="AK19" s="164"/>
      <c r="AM19" s="116"/>
      <c r="AN19" s="117"/>
      <c r="AO19" s="117"/>
      <c r="AP19" s="117"/>
      <c r="AQ19" s="118"/>
      <c r="AT19" s="27" t="e">
        <f>INDEX('.'!#REF!,MATCH(C19,'.'!#REF!,0),MATCH(F19,'.'!#REF!,0))</f>
        <v>#REF!</v>
      </c>
      <c r="AU19" s="27" t="str">
        <f t="shared" si="0"/>
        <v/>
      </c>
      <c r="AV19" s="27" t="e">
        <f>VLOOKUP(M19,'.'!#REF!,2,0)</f>
        <v>#REF!</v>
      </c>
      <c r="AW19" s="27" t="s">
        <v>6</v>
      </c>
      <c r="AY19" s="40">
        <f t="shared" si="1"/>
        <v>0</v>
      </c>
      <c r="AZ19" s="40">
        <f t="shared" si="2"/>
        <v>0</v>
      </c>
      <c r="BA19" s="40">
        <f t="shared" si="19"/>
        <v>0</v>
      </c>
      <c r="BB19" s="48">
        <f t="shared" si="20"/>
        <v>0</v>
      </c>
      <c r="BC19" s="42" t="str">
        <f t="shared" si="3"/>
        <v/>
      </c>
      <c r="BD19" s="43" t="str">
        <f t="shared" si="4"/>
        <v/>
      </c>
      <c r="BE19" s="48">
        <f t="shared" si="21"/>
        <v>0</v>
      </c>
      <c r="BF19" s="42" t="str">
        <f t="shared" si="5"/>
        <v/>
      </c>
      <c r="BG19" s="43" t="str">
        <f t="shared" si="6"/>
        <v/>
      </c>
      <c r="BH19" s="48">
        <f t="shared" si="22"/>
        <v>0</v>
      </c>
      <c r="BI19" s="42" t="str">
        <f t="shared" si="7"/>
        <v/>
      </c>
      <c r="BJ19" s="43" t="str">
        <f t="shared" si="8"/>
        <v/>
      </c>
      <c r="BK19" s="50" t="str">
        <f t="shared" si="9"/>
        <v/>
      </c>
      <c r="BL19" s="50" t="str">
        <f t="shared" si="10"/>
        <v/>
      </c>
      <c r="BM19" s="50" t="str">
        <f t="shared" si="11"/>
        <v/>
      </c>
      <c r="BN19" s="52">
        <f t="shared" si="12"/>
        <v>0</v>
      </c>
      <c r="BO19" s="49" t="e">
        <f t="shared" si="13"/>
        <v>#VALUE!</v>
      </c>
      <c r="BP19" s="51" t="e">
        <f t="shared" si="14"/>
        <v>#VALUE!</v>
      </c>
      <c r="BQ19" s="50" t="e">
        <f t="shared" si="15"/>
        <v>#VALUE!</v>
      </c>
      <c r="BR19" s="50" t="e">
        <f t="shared" si="16"/>
        <v>#VALUE!</v>
      </c>
      <c r="BS19" s="52" t="e">
        <f t="shared" si="17"/>
        <v>#VALUE!</v>
      </c>
      <c r="BT19" s="53" t="str">
        <f t="shared" si="18"/>
        <v/>
      </c>
    </row>
    <row r="20" spans="1:72" s="15" customFormat="1" ht="20.100000000000001" customHeight="1" x14ac:dyDescent="0.25">
      <c r="A20" s="113"/>
      <c r="B20" s="115"/>
      <c r="C20" s="165"/>
      <c r="D20" s="166"/>
      <c r="E20" s="166"/>
      <c r="F20" s="167"/>
      <c r="G20" s="16"/>
      <c r="H20" s="153" t="str">
        <f>IF(NOT(ISBLANK($C20)),VLOOKUP($C20,'.'!$B$4:$D$1061,'.'!$C$3,FALSE),"")</f>
        <v/>
      </c>
      <c r="I20" s="153"/>
      <c r="J20" s="168" t="str">
        <f>IF(NOT(ISBLANK($C20)),VLOOKUP($C20,'.'!$B$4:$D$1061,'.'!$D$3,FALSE),"")</f>
        <v/>
      </c>
      <c r="K20" s="168"/>
      <c r="L20" s="160"/>
      <c r="M20" s="160"/>
      <c r="N20" s="160"/>
      <c r="O20" s="16"/>
      <c r="P20" s="161"/>
      <c r="Q20" s="162"/>
      <c r="R20" s="162"/>
      <c r="S20" s="162"/>
      <c r="T20" s="162"/>
      <c r="U20" s="162"/>
      <c r="V20" s="162"/>
      <c r="W20" s="162"/>
      <c r="X20" s="162"/>
      <c r="Y20" s="163"/>
      <c r="AA20" s="169"/>
      <c r="AB20" s="170"/>
      <c r="AC20" s="61"/>
      <c r="AD20" s="160"/>
      <c r="AE20" s="160"/>
      <c r="AF20" s="160"/>
      <c r="AG20" s="160"/>
      <c r="AH20" s="160"/>
      <c r="AI20" s="160"/>
      <c r="AJ20" s="164" t="str">
        <f>IF(NOT(ISBLANK($AD20)),VLOOKUP($AD20,'.'!$J$4:$K$11,'.'!$K$3,FALSE),"")</f>
        <v/>
      </c>
      <c r="AK20" s="164"/>
      <c r="AM20" s="116"/>
      <c r="AN20" s="117"/>
      <c r="AO20" s="117"/>
      <c r="AP20" s="117"/>
      <c r="AQ20" s="118"/>
      <c r="AT20" s="27" t="e">
        <f>INDEX('.'!#REF!,MATCH(C20,'.'!#REF!,0),MATCH(F20,'.'!#REF!,0))</f>
        <v>#REF!</v>
      </c>
      <c r="AU20" s="27" t="str">
        <f t="shared" si="0"/>
        <v/>
      </c>
      <c r="AV20" s="27" t="e">
        <f>VLOOKUP(M20,'.'!#REF!,2,0)</f>
        <v>#REF!</v>
      </c>
      <c r="AW20" s="27" t="s">
        <v>6</v>
      </c>
      <c r="AY20" s="40">
        <f t="shared" si="1"/>
        <v>0</v>
      </c>
      <c r="AZ20" s="40">
        <f t="shared" si="2"/>
        <v>0</v>
      </c>
      <c r="BA20" s="40">
        <f t="shared" si="19"/>
        <v>0</v>
      </c>
      <c r="BB20" s="48">
        <f t="shared" si="20"/>
        <v>0</v>
      </c>
      <c r="BC20" s="42" t="str">
        <f t="shared" si="3"/>
        <v/>
      </c>
      <c r="BD20" s="43" t="str">
        <f t="shared" si="4"/>
        <v/>
      </c>
      <c r="BE20" s="48">
        <f t="shared" si="21"/>
        <v>0</v>
      </c>
      <c r="BF20" s="42" t="str">
        <f t="shared" si="5"/>
        <v/>
      </c>
      <c r="BG20" s="43" t="str">
        <f t="shared" si="6"/>
        <v/>
      </c>
      <c r="BH20" s="48">
        <f t="shared" si="22"/>
        <v>0</v>
      </c>
      <c r="BI20" s="42" t="str">
        <f t="shared" si="7"/>
        <v/>
      </c>
      <c r="BJ20" s="43" t="str">
        <f t="shared" si="8"/>
        <v/>
      </c>
      <c r="BK20" s="50" t="str">
        <f t="shared" si="9"/>
        <v/>
      </c>
      <c r="BL20" s="50" t="str">
        <f t="shared" si="10"/>
        <v/>
      </c>
      <c r="BM20" s="50" t="str">
        <f t="shared" si="11"/>
        <v/>
      </c>
      <c r="BN20" s="52">
        <f t="shared" si="12"/>
        <v>0</v>
      </c>
      <c r="BO20" s="49" t="e">
        <f t="shared" si="13"/>
        <v>#VALUE!</v>
      </c>
      <c r="BP20" s="51" t="e">
        <f t="shared" si="14"/>
        <v>#VALUE!</v>
      </c>
      <c r="BQ20" s="50" t="e">
        <f t="shared" si="15"/>
        <v>#VALUE!</v>
      </c>
      <c r="BR20" s="50" t="e">
        <f t="shared" si="16"/>
        <v>#VALUE!</v>
      </c>
      <c r="BS20" s="52" t="e">
        <f t="shared" si="17"/>
        <v>#VALUE!</v>
      </c>
      <c r="BT20" s="53" t="str">
        <f t="shared" si="18"/>
        <v/>
      </c>
    </row>
    <row r="21" spans="1:72" s="15" customFormat="1" ht="20.100000000000001" customHeight="1" x14ac:dyDescent="0.25">
      <c r="A21" s="113"/>
      <c r="B21" s="115"/>
      <c r="C21" s="165"/>
      <c r="D21" s="166"/>
      <c r="E21" s="166"/>
      <c r="F21" s="167"/>
      <c r="G21" s="16"/>
      <c r="H21" s="153" t="str">
        <f>IF(NOT(ISBLANK($C21)),VLOOKUP($C21,'.'!$B$4:$D$1061,'.'!$C$3,FALSE),"")</f>
        <v/>
      </c>
      <c r="I21" s="153"/>
      <c r="J21" s="168" t="str">
        <f>IF(NOT(ISBLANK($C21)),VLOOKUP($C21,'.'!$B$4:$D$1061,'.'!$D$3,FALSE),"")</f>
        <v/>
      </c>
      <c r="K21" s="168"/>
      <c r="L21" s="160"/>
      <c r="M21" s="160"/>
      <c r="N21" s="160"/>
      <c r="O21" s="16"/>
      <c r="P21" s="161"/>
      <c r="Q21" s="162"/>
      <c r="R21" s="162"/>
      <c r="S21" s="162"/>
      <c r="T21" s="162"/>
      <c r="U21" s="162"/>
      <c r="V21" s="162"/>
      <c r="W21" s="162"/>
      <c r="X21" s="162"/>
      <c r="Y21" s="163"/>
      <c r="AA21" s="169"/>
      <c r="AB21" s="170"/>
      <c r="AC21" s="61"/>
      <c r="AD21" s="160"/>
      <c r="AE21" s="160"/>
      <c r="AF21" s="160"/>
      <c r="AG21" s="160"/>
      <c r="AH21" s="160"/>
      <c r="AI21" s="160"/>
      <c r="AJ21" s="164" t="str">
        <f>IF(NOT(ISBLANK($AD21)),VLOOKUP($AD21,'.'!$J$4:$K$11,'.'!$K$3,FALSE),"")</f>
        <v/>
      </c>
      <c r="AK21" s="164"/>
      <c r="AM21" s="116"/>
      <c r="AN21" s="117"/>
      <c r="AO21" s="117"/>
      <c r="AP21" s="117"/>
      <c r="AQ21" s="118"/>
      <c r="AT21" s="27" t="e">
        <f>INDEX('.'!#REF!,MATCH(C21,'.'!#REF!,0),MATCH(F21,'.'!#REF!,0))</f>
        <v>#REF!</v>
      </c>
      <c r="AU21" s="27" t="str">
        <f t="shared" si="0"/>
        <v/>
      </c>
      <c r="AV21" s="27" t="e">
        <f>VLOOKUP(M21,'.'!#REF!,2,0)</f>
        <v>#REF!</v>
      </c>
      <c r="AW21" s="27" t="s">
        <v>6</v>
      </c>
      <c r="AY21" s="40">
        <f t="shared" si="1"/>
        <v>0</v>
      </c>
      <c r="AZ21" s="40">
        <f t="shared" si="2"/>
        <v>0</v>
      </c>
      <c r="BA21" s="40">
        <f t="shared" si="19"/>
        <v>0</v>
      </c>
      <c r="BB21" s="48">
        <f t="shared" si="20"/>
        <v>0</v>
      </c>
      <c r="BC21" s="42" t="str">
        <f t="shared" si="3"/>
        <v/>
      </c>
      <c r="BD21" s="43" t="str">
        <f t="shared" si="4"/>
        <v/>
      </c>
      <c r="BE21" s="48">
        <f t="shared" si="21"/>
        <v>0</v>
      </c>
      <c r="BF21" s="42" t="str">
        <f t="shared" si="5"/>
        <v/>
      </c>
      <c r="BG21" s="43" t="str">
        <f t="shared" si="6"/>
        <v/>
      </c>
      <c r="BH21" s="48">
        <f t="shared" si="22"/>
        <v>0</v>
      </c>
      <c r="BI21" s="42" t="str">
        <f t="shared" si="7"/>
        <v/>
      </c>
      <c r="BJ21" s="43" t="str">
        <f t="shared" si="8"/>
        <v/>
      </c>
      <c r="BK21" s="50" t="str">
        <f t="shared" si="9"/>
        <v/>
      </c>
      <c r="BL21" s="50" t="str">
        <f t="shared" si="10"/>
        <v/>
      </c>
      <c r="BM21" s="50" t="str">
        <f t="shared" si="11"/>
        <v/>
      </c>
      <c r="BN21" s="52">
        <f t="shared" si="12"/>
        <v>0</v>
      </c>
      <c r="BO21" s="49" t="e">
        <f t="shared" si="13"/>
        <v>#VALUE!</v>
      </c>
      <c r="BP21" s="51" t="e">
        <f t="shared" si="14"/>
        <v>#VALUE!</v>
      </c>
      <c r="BQ21" s="50" t="e">
        <f t="shared" si="15"/>
        <v>#VALUE!</v>
      </c>
      <c r="BR21" s="50" t="e">
        <f t="shared" si="16"/>
        <v>#VALUE!</v>
      </c>
      <c r="BS21" s="52" t="e">
        <f t="shared" si="17"/>
        <v>#VALUE!</v>
      </c>
      <c r="BT21" s="53" t="str">
        <f t="shared" si="18"/>
        <v/>
      </c>
    </row>
    <row r="22" spans="1:72" s="15" customFormat="1" ht="20.100000000000001" customHeight="1" x14ac:dyDescent="0.25">
      <c r="A22" s="113"/>
      <c r="B22" s="115"/>
      <c r="C22" s="165"/>
      <c r="D22" s="166"/>
      <c r="E22" s="166"/>
      <c r="F22" s="167"/>
      <c r="G22" s="16"/>
      <c r="H22" s="153" t="str">
        <f>IF(NOT(ISBLANK($C22)),VLOOKUP($C22,'.'!$B$4:$D$1061,'.'!$C$3,FALSE),"")</f>
        <v/>
      </c>
      <c r="I22" s="153"/>
      <c r="J22" s="168" t="str">
        <f>IF(NOT(ISBLANK($C22)),VLOOKUP($C22,'.'!$B$4:$D$1061,'.'!$D$3,FALSE),"")</f>
        <v/>
      </c>
      <c r="K22" s="168"/>
      <c r="L22" s="160"/>
      <c r="M22" s="160"/>
      <c r="N22" s="160"/>
      <c r="O22" s="16"/>
      <c r="P22" s="161"/>
      <c r="Q22" s="162"/>
      <c r="R22" s="162"/>
      <c r="S22" s="162"/>
      <c r="T22" s="162"/>
      <c r="U22" s="162"/>
      <c r="V22" s="162"/>
      <c r="W22" s="162"/>
      <c r="X22" s="162"/>
      <c r="Y22" s="163"/>
      <c r="AA22" s="169"/>
      <c r="AB22" s="170"/>
      <c r="AC22" s="61"/>
      <c r="AD22" s="160"/>
      <c r="AE22" s="160"/>
      <c r="AF22" s="160"/>
      <c r="AG22" s="160"/>
      <c r="AH22" s="160"/>
      <c r="AI22" s="160"/>
      <c r="AJ22" s="164" t="str">
        <f>IF(NOT(ISBLANK($AD22)),VLOOKUP($AD22,'.'!$J$4:$K$11,'.'!$K$3,FALSE),"")</f>
        <v/>
      </c>
      <c r="AK22" s="164"/>
      <c r="AM22" s="116"/>
      <c r="AN22" s="117"/>
      <c r="AO22" s="117"/>
      <c r="AP22" s="117"/>
      <c r="AQ22" s="118"/>
      <c r="AT22" s="27" t="e">
        <f>INDEX('.'!#REF!,MATCH(C22,'.'!#REF!,0),MATCH(F22,'.'!#REF!,0))</f>
        <v>#REF!</v>
      </c>
      <c r="AU22" s="27" t="str">
        <f t="shared" si="0"/>
        <v/>
      </c>
      <c r="AV22" s="27" t="e">
        <f>VLOOKUP(M22,'.'!#REF!,2,0)</f>
        <v>#REF!</v>
      </c>
      <c r="AW22" s="27" t="s">
        <v>6</v>
      </c>
      <c r="AY22" s="40">
        <f t="shared" si="1"/>
        <v>0</v>
      </c>
      <c r="AZ22" s="40">
        <f t="shared" si="2"/>
        <v>0</v>
      </c>
      <c r="BA22" s="40">
        <f t="shared" si="19"/>
        <v>0</v>
      </c>
      <c r="BB22" s="48">
        <f t="shared" si="20"/>
        <v>0</v>
      </c>
      <c r="BC22" s="42" t="str">
        <f t="shared" si="3"/>
        <v/>
      </c>
      <c r="BD22" s="43" t="str">
        <f t="shared" si="4"/>
        <v/>
      </c>
      <c r="BE22" s="48">
        <f t="shared" si="21"/>
        <v>0</v>
      </c>
      <c r="BF22" s="42" t="str">
        <f t="shared" si="5"/>
        <v/>
      </c>
      <c r="BG22" s="43" t="str">
        <f t="shared" si="6"/>
        <v/>
      </c>
      <c r="BH22" s="48">
        <f t="shared" si="22"/>
        <v>0</v>
      </c>
      <c r="BI22" s="42" t="str">
        <f t="shared" si="7"/>
        <v/>
      </c>
      <c r="BJ22" s="43" t="str">
        <f t="shared" si="8"/>
        <v/>
      </c>
      <c r="BK22" s="50" t="str">
        <f t="shared" si="9"/>
        <v/>
      </c>
      <c r="BL22" s="50" t="str">
        <f t="shared" si="10"/>
        <v/>
      </c>
      <c r="BM22" s="50" t="str">
        <f t="shared" si="11"/>
        <v/>
      </c>
      <c r="BN22" s="52">
        <f t="shared" si="12"/>
        <v>0</v>
      </c>
      <c r="BO22" s="49" t="e">
        <f t="shared" si="13"/>
        <v>#VALUE!</v>
      </c>
      <c r="BP22" s="51" t="e">
        <f t="shared" si="14"/>
        <v>#VALUE!</v>
      </c>
      <c r="BQ22" s="50" t="e">
        <f t="shared" si="15"/>
        <v>#VALUE!</v>
      </c>
      <c r="BR22" s="50" t="e">
        <f t="shared" si="16"/>
        <v>#VALUE!</v>
      </c>
      <c r="BS22" s="52" t="e">
        <f t="shared" si="17"/>
        <v>#VALUE!</v>
      </c>
      <c r="BT22" s="53" t="str">
        <f t="shared" si="18"/>
        <v/>
      </c>
    </row>
    <row r="23" spans="1:72" s="15" customFormat="1" ht="20.100000000000001" customHeight="1" x14ac:dyDescent="0.25">
      <c r="A23" s="113"/>
      <c r="B23" s="115"/>
      <c r="C23" s="165"/>
      <c r="D23" s="166"/>
      <c r="E23" s="166"/>
      <c r="F23" s="167"/>
      <c r="G23" s="16"/>
      <c r="H23" s="153" t="str">
        <f>IF(NOT(ISBLANK($C23)),VLOOKUP($C23,'.'!$B$4:$D$1061,'.'!$C$3,FALSE),"")</f>
        <v/>
      </c>
      <c r="I23" s="153"/>
      <c r="J23" s="168" t="str">
        <f>IF(NOT(ISBLANK($C23)),VLOOKUP($C23,'.'!$B$4:$D$1061,'.'!$D$3,FALSE),"")</f>
        <v/>
      </c>
      <c r="K23" s="168"/>
      <c r="L23" s="160"/>
      <c r="M23" s="160"/>
      <c r="N23" s="160"/>
      <c r="O23" s="16"/>
      <c r="P23" s="161"/>
      <c r="Q23" s="162"/>
      <c r="R23" s="162"/>
      <c r="S23" s="162"/>
      <c r="T23" s="162"/>
      <c r="U23" s="162"/>
      <c r="V23" s="162"/>
      <c r="W23" s="162"/>
      <c r="X23" s="162"/>
      <c r="Y23" s="163"/>
      <c r="AA23" s="169"/>
      <c r="AB23" s="170"/>
      <c r="AC23" s="61"/>
      <c r="AD23" s="160"/>
      <c r="AE23" s="160"/>
      <c r="AF23" s="160"/>
      <c r="AG23" s="160"/>
      <c r="AH23" s="160"/>
      <c r="AI23" s="160"/>
      <c r="AJ23" s="164" t="str">
        <f>IF(NOT(ISBLANK($AD23)),VLOOKUP($AD23,'.'!$J$4:$K$11,'.'!$K$3,FALSE),"")</f>
        <v/>
      </c>
      <c r="AK23" s="164"/>
      <c r="AM23" s="116"/>
      <c r="AN23" s="117"/>
      <c r="AO23" s="117"/>
      <c r="AP23" s="117"/>
      <c r="AQ23" s="118"/>
      <c r="AT23" s="27" t="e">
        <f>INDEX('.'!#REF!,MATCH(C23,'.'!#REF!,0),MATCH(F23,'.'!#REF!,0))</f>
        <v>#REF!</v>
      </c>
      <c r="AU23" s="27" t="str">
        <f t="shared" si="0"/>
        <v/>
      </c>
      <c r="AV23" s="27" t="e">
        <f>VLOOKUP(M23,'.'!#REF!,2,0)</f>
        <v>#REF!</v>
      </c>
      <c r="AW23" s="27" t="s">
        <v>6</v>
      </c>
      <c r="AY23" s="40">
        <f t="shared" si="1"/>
        <v>0</v>
      </c>
      <c r="AZ23" s="40">
        <f t="shared" si="2"/>
        <v>0</v>
      </c>
      <c r="BA23" s="40">
        <f t="shared" si="19"/>
        <v>0</v>
      </c>
      <c r="BB23" s="48">
        <f t="shared" si="20"/>
        <v>0</v>
      </c>
      <c r="BC23" s="42" t="str">
        <f t="shared" si="3"/>
        <v/>
      </c>
      <c r="BD23" s="43" t="str">
        <f t="shared" si="4"/>
        <v/>
      </c>
      <c r="BE23" s="48">
        <f t="shared" si="21"/>
        <v>0</v>
      </c>
      <c r="BF23" s="42" t="str">
        <f t="shared" si="5"/>
        <v/>
      </c>
      <c r="BG23" s="43" t="str">
        <f t="shared" si="6"/>
        <v/>
      </c>
      <c r="BH23" s="48">
        <f t="shared" si="22"/>
        <v>0</v>
      </c>
      <c r="BI23" s="42" t="str">
        <f t="shared" si="7"/>
        <v/>
      </c>
      <c r="BJ23" s="43" t="str">
        <f t="shared" si="8"/>
        <v/>
      </c>
      <c r="BK23" s="50" t="str">
        <f t="shared" si="9"/>
        <v/>
      </c>
      <c r="BL23" s="50" t="str">
        <f t="shared" si="10"/>
        <v/>
      </c>
      <c r="BM23" s="50" t="str">
        <f t="shared" si="11"/>
        <v/>
      </c>
      <c r="BN23" s="52">
        <f t="shared" si="12"/>
        <v>0</v>
      </c>
      <c r="BO23" s="49" t="e">
        <f t="shared" si="13"/>
        <v>#VALUE!</v>
      </c>
      <c r="BP23" s="51" t="e">
        <f t="shared" si="14"/>
        <v>#VALUE!</v>
      </c>
      <c r="BQ23" s="50" t="e">
        <f t="shared" si="15"/>
        <v>#VALUE!</v>
      </c>
      <c r="BR23" s="50" t="e">
        <f t="shared" si="16"/>
        <v>#VALUE!</v>
      </c>
      <c r="BS23" s="52" t="e">
        <f t="shared" si="17"/>
        <v>#VALUE!</v>
      </c>
      <c r="BT23" s="53" t="str">
        <f t="shared" si="18"/>
        <v/>
      </c>
    </row>
    <row r="24" spans="1:72" s="15" customFormat="1" ht="20.100000000000001" customHeight="1" x14ac:dyDescent="0.25">
      <c r="A24" s="113"/>
      <c r="B24" s="115"/>
      <c r="C24" s="165"/>
      <c r="D24" s="166"/>
      <c r="E24" s="166"/>
      <c r="F24" s="167"/>
      <c r="G24" s="16"/>
      <c r="H24" s="153" t="str">
        <f>IF(NOT(ISBLANK($C24)),VLOOKUP($C24,'.'!$B$4:$D$1061,'.'!$C$3,FALSE),"")</f>
        <v/>
      </c>
      <c r="I24" s="153"/>
      <c r="J24" s="168" t="str">
        <f>IF(NOT(ISBLANK($C24)),VLOOKUP($C24,'.'!$B$4:$D$1061,'.'!$D$3,FALSE),"")</f>
        <v/>
      </c>
      <c r="K24" s="168"/>
      <c r="L24" s="160"/>
      <c r="M24" s="160"/>
      <c r="N24" s="160"/>
      <c r="O24" s="16"/>
      <c r="P24" s="161"/>
      <c r="Q24" s="162"/>
      <c r="R24" s="162"/>
      <c r="S24" s="162"/>
      <c r="T24" s="162"/>
      <c r="U24" s="162"/>
      <c r="V24" s="162"/>
      <c r="W24" s="162"/>
      <c r="X24" s="162"/>
      <c r="Y24" s="163"/>
      <c r="AA24" s="169"/>
      <c r="AB24" s="170"/>
      <c r="AC24" s="61"/>
      <c r="AD24" s="160"/>
      <c r="AE24" s="160"/>
      <c r="AF24" s="160"/>
      <c r="AG24" s="160"/>
      <c r="AH24" s="160"/>
      <c r="AI24" s="160"/>
      <c r="AJ24" s="164" t="str">
        <f>IF(NOT(ISBLANK($AD24)),VLOOKUP($AD24,'.'!$J$4:$K$11,'.'!$K$3,FALSE),"")</f>
        <v/>
      </c>
      <c r="AK24" s="164"/>
      <c r="AM24" s="116"/>
      <c r="AN24" s="117"/>
      <c r="AO24" s="117"/>
      <c r="AP24" s="117"/>
      <c r="AQ24" s="118"/>
      <c r="AT24" s="27" t="e">
        <f>INDEX('.'!#REF!,MATCH(C24,'.'!#REF!,0),MATCH(F24,'.'!#REF!,0))</f>
        <v>#REF!</v>
      </c>
      <c r="AU24" s="27" t="str">
        <f t="shared" si="0"/>
        <v/>
      </c>
      <c r="AV24" s="27" t="e">
        <f>VLOOKUP(M24,'.'!#REF!,2,0)</f>
        <v>#REF!</v>
      </c>
      <c r="AW24" s="27" t="s">
        <v>6</v>
      </c>
      <c r="AY24" s="40">
        <f t="shared" si="1"/>
        <v>0</v>
      </c>
      <c r="AZ24" s="40">
        <f t="shared" si="2"/>
        <v>0</v>
      </c>
      <c r="BA24" s="40">
        <f t="shared" si="19"/>
        <v>0</v>
      </c>
      <c r="BB24" s="48">
        <f t="shared" si="20"/>
        <v>0</v>
      </c>
      <c r="BC24" s="42" t="str">
        <f t="shared" si="3"/>
        <v/>
      </c>
      <c r="BD24" s="43" t="str">
        <f t="shared" si="4"/>
        <v/>
      </c>
      <c r="BE24" s="48">
        <f t="shared" si="21"/>
        <v>0</v>
      </c>
      <c r="BF24" s="42" t="str">
        <f t="shared" si="5"/>
        <v/>
      </c>
      <c r="BG24" s="43" t="str">
        <f t="shared" si="6"/>
        <v/>
      </c>
      <c r="BH24" s="48">
        <f t="shared" si="22"/>
        <v>0</v>
      </c>
      <c r="BI24" s="42" t="str">
        <f t="shared" si="7"/>
        <v/>
      </c>
      <c r="BJ24" s="43" t="str">
        <f t="shared" si="8"/>
        <v/>
      </c>
      <c r="BK24" s="50" t="str">
        <f t="shared" si="9"/>
        <v/>
      </c>
      <c r="BL24" s="50" t="str">
        <f t="shared" si="10"/>
        <v/>
      </c>
      <c r="BM24" s="50" t="str">
        <f t="shared" si="11"/>
        <v/>
      </c>
      <c r="BN24" s="52">
        <f t="shared" si="12"/>
        <v>0</v>
      </c>
      <c r="BO24" s="49" t="e">
        <f t="shared" si="13"/>
        <v>#VALUE!</v>
      </c>
      <c r="BP24" s="51" t="e">
        <f t="shared" si="14"/>
        <v>#VALUE!</v>
      </c>
      <c r="BQ24" s="50" t="e">
        <f t="shared" si="15"/>
        <v>#VALUE!</v>
      </c>
      <c r="BR24" s="50" t="e">
        <f t="shared" si="16"/>
        <v>#VALUE!</v>
      </c>
      <c r="BS24" s="52" t="e">
        <f t="shared" si="17"/>
        <v>#VALUE!</v>
      </c>
      <c r="BT24" s="53" t="str">
        <f t="shared" si="18"/>
        <v/>
      </c>
    </row>
    <row r="25" spans="1:72" s="15" customFormat="1" ht="20.100000000000001" customHeight="1" x14ac:dyDescent="0.25">
      <c r="A25" s="113"/>
      <c r="B25" s="115"/>
      <c r="C25" s="165"/>
      <c r="D25" s="166"/>
      <c r="E25" s="166"/>
      <c r="F25" s="167"/>
      <c r="G25" s="16"/>
      <c r="H25" s="153" t="str">
        <f>IF(NOT(ISBLANK($C25)),VLOOKUP($C25,'.'!$B$4:$D$1061,'.'!$C$3,FALSE),"")</f>
        <v/>
      </c>
      <c r="I25" s="153"/>
      <c r="J25" s="168" t="str">
        <f>IF(NOT(ISBLANK($C25)),VLOOKUP($C25,'.'!$B$4:$D$1061,'.'!$D$3,FALSE),"")</f>
        <v/>
      </c>
      <c r="K25" s="168"/>
      <c r="L25" s="160"/>
      <c r="M25" s="160"/>
      <c r="N25" s="160"/>
      <c r="O25" s="16"/>
      <c r="P25" s="161"/>
      <c r="Q25" s="162"/>
      <c r="R25" s="162"/>
      <c r="S25" s="162"/>
      <c r="T25" s="162"/>
      <c r="U25" s="162"/>
      <c r="V25" s="162"/>
      <c r="W25" s="162"/>
      <c r="X25" s="162"/>
      <c r="Y25" s="163"/>
      <c r="AA25" s="169"/>
      <c r="AB25" s="170"/>
      <c r="AC25" s="61"/>
      <c r="AD25" s="160"/>
      <c r="AE25" s="160"/>
      <c r="AF25" s="160"/>
      <c r="AG25" s="160"/>
      <c r="AH25" s="160"/>
      <c r="AI25" s="160"/>
      <c r="AJ25" s="164" t="str">
        <f>IF(NOT(ISBLANK($AD25)),VLOOKUP($AD25,'.'!$J$4:$K$11,'.'!$K$3,FALSE),"")</f>
        <v/>
      </c>
      <c r="AK25" s="164"/>
      <c r="AM25" s="116"/>
      <c r="AN25" s="117"/>
      <c r="AO25" s="117"/>
      <c r="AP25" s="117"/>
      <c r="AQ25" s="118"/>
      <c r="AT25" s="27" t="e">
        <f>INDEX('.'!#REF!,MATCH(C25,'.'!#REF!,0),MATCH(F25,'.'!#REF!,0))</f>
        <v>#REF!</v>
      </c>
      <c r="AU25" s="27" t="str">
        <f t="shared" si="0"/>
        <v/>
      </c>
      <c r="AV25" s="27" t="e">
        <f>VLOOKUP(M25,'.'!#REF!,2,0)</f>
        <v>#REF!</v>
      </c>
      <c r="AW25" s="27" t="s">
        <v>6</v>
      </c>
      <c r="AY25" s="40">
        <f t="shared" si="1"/>
        <v>0</v>
      </c>
      <c r="AZ25" s="40">
        <f t="shared" si="2"/>
        <v>0</v>
      </c>
      <c r="BA25" s="40">
        <f t="shared" si="19"/>
        <v>0</v>
      </c>
      <c r="BB25" s="48">
        <f t="shared" si="20"/>
        <v>0</v>
      </c>
      <c r="BC25" s="42" t="str">
        <f t="shared" si="3"/>
        <v/>
      </c>
      <c r="BD25" s="43" t="str">
        <f t="shared" si="4"/>
        <v/>
      </c>
      <c r="BE25" s="48">
        <f t="shared" si="21"/>
        <v>0</v>
      </c>
      <c r="BF25" s="42" t="str">
        <f t="shared" si="5"/>
        <v/>
      </c>
      <c r="BG25" s="43" t="str">
        <f t="shared" si="6"/>
        <v/>
      </c>
      <c r="BH25" s="48">
        <f t="shared" si="22"/>
        <v>0</v>
      </c>
      <c r="BI25" s="42" t="str">
        <f t="shared" si="7"/>
        <v/>
      </c>
      <c r="BJ25" s="43" t="str">
        <f t="shared" si="8"/>
        <v/>
      </c>
      <c r="BK25" s="50" t="str">
        <f t="shared" si="9"/>
        <v/>
      </c>
      <c r="BL25" s="50" t="str">
        <f t="shared" si="10"/>
        <v/>
      </c>
      <c r="BM25" s="50" t="str">
        <f t="shared" si="11"/>
        <v/>
      </c>
      <c r="BN25" s="52">
        <f t="shared" si="12"/>
        <v>0</v>
      </c>
      <c r="BO25" s="49" t="e">
        <f t="shared" si="13"/>
        <v>#VALUE!</v>
      </c>
      <c r="BP25" s="51" t="e">
        <f t="shared" si="14"/>
        <v>#VALUE!</v>
      </c>
      <c r="BQ25" s="50" t="e">
        <f t="shared" si="15"/>
        <v>#VALUE!</v>
      </c>
      <c r="BR25" s="50" t="e">
        <f t="shared" si="16"/>
        <v>#VALUE!</v>
      </c>
      <c r="BS25" s="52" t="e">
        <f t="shared" si="17"/>
        <v>#VALUE!</v>
      </c>
      <c r="BT25" s="53" t="str">
        <f t="shared" si="18"/>
        <v/>
      </c>
    </row>
    <row r="26" spans="1:72" s="15" customFormat="1" ht="20.100000000000001" customHeight="1" x14ac:dyDescent="0.25">
      <c r="A26" s="113"/>
      <c r="B26" s="115"/>
      <c r="C26" s="165"/>
      <c r="D26" s="166"/>
      <c r="E26" s="166"/>
      <c r="F26" s="167"/>
      <c r="G26" s="16"/>
      <c r="H26" s="153" t="str">
        <f>IF(NOT(ISBLANK($C26)),VLOOKUP($C26,'.'!$B$4:$D$1061,'.'!$C$3,FALSE),"")</f>
        <v/>
      </c>
      <c r="I26" s="153"/>
      <c r="J26" s="168" t="str">
        <f>IF(NOT(ISBLANK($C26)),VLOOKUP($C26,'.'!$B$4:$D$1061,'.'!$D$3,FALSE),"")</f>
        <v/>
      </c>
      <c r="K26" s="168"/>
      <c r="L26" s="160"/>
      <c r="M26" s="160"/>
      <c r="N26" s="160"/>
      <c r="O26" s="16"/>
      <c r="P26" s="161"/>
      <c r="Q26" s="162"/>
      <c r="R26" s="162"/>
      <c r="S26" s="162"/>
      <c r="T26" s="162"/>
      <c r="U26" s="162"/>
      <c r="V26" s="162"/>
      <c r="W26" s="162"/>
      <c r="X26" s="162"/>
      <c r="Y26" s="163"/>
      <c r="AA26" s="169"/>
      <c r="AB26" s="170"/>
      <c r="AC26" s="61"/>
      <c r="AD26" s="160"/>
      <c r="AE26" s="160"/>
      <c r="AF26" s="160"/>
      <c r="AG26" s="160"/>
      <c r="AH26" s="160"/>
      <c r="AI26" s="160"/>
      <c r="AJ26" s="164" t="str">
        <f>IF(NOT(ISBLANK($AD26)),VLOOKUP($AD26,'.'!$J$4:$K$11,'.'!$K$3,FALSE),"")</f>
        <v/>
      </c>
      <c r="AK26" s="164"/>
      <c r="AM26" s="116"/>
      <c r="AN26" s="117"/>
      <c r="AO26" s="117"/>
      <c r="AP26" s="117"/>
      <c r="AQ26" s="118"/>
      <c r="AT26" s="28" t="e">
        <f>INDEX('.'!#REF!,MATCH(C26,'.'!#REF!,0),MATCH(F26,'.'!#REF!,0))</f>
        <v>#REF!</v>
      </c>
      <c r="AU26" s="28" t="str">
        <f t="shared" si="0"/>
        <v/>
      </c>
      <c r="AV26" s="28" t="e">
        <f>VLOOKUP(M26,'.'!#REF!,2,0)</f>
        <v>#REF!</v>
      </c>
      <c r="AW26" s="28" t="s">
        <v>6</v>
      </c>
      <c r="AY26" s="40">
        <f t="shared" si="1"/>
        <v>0</v>
      </c>
      <c r="AZ26" s="40">
        <f t="shared" si="2"/>
        <v>0</v>
      </c>
      <c r="BA26" s="40">
        <f t="shared" si="19"/>
        <v>0</v>
      </c>
      <c r="BB26" s="48">
        <f t="shared" si="20"/>
        <v>0</v>
      </c>
      <c r="BC26" s="42" t="str">
        <f t="shared" si="3"/>
        <v/>
      </c>
      <c r="BD26" s="43" t="str">
        <f t="shared" si="4"/>
        <v/>
      </c>
      <c r="BE26" s="48">
        <f t="shared" si="21"/>
        <v>0</v>
      </c>
      <c r="BF26" s="42" t="str">
        <f t="shared" si="5"/>
        <v/>
      </c>
      <c r="BG26" s="43" t="str">
        <f t="shared" si="6"/>
        <v/>
      </c>
      <c r="BH26" s="48">
        <f t="shared" si="22"/>
        <v>0</v>
      </c>
      <c r="BI26" s="42" t="str">
        <f t="shared" si="7"/>
        <v/>
      </c>
      <c r="BJ26" s="43" t="str">
        <f t="shared" si="8"/>
        <v/>
      </c>
      <c r="BK26" s="50" t="str">
        <f t="shared" si="9"/>
        <v/>
      </c>
      <c r="BL26" s="50" t="str">
        <f t="shared" si="10"/>
        <v/>
      </c>
      <c r="BM26" s="50" t="str">
        <f t="shared" si="11"/>
        <v/>
      </c>
      <c r="BN26" s="52">
        <f t="shared" si="12"/>
        <v>0</v>
      </c>
      <c r="BO26" s="49" t="e">
        <f t="shared" si="13"/>
        <v>#VALUE!</v>
      </c>
      <c r="BP26" s="51" t="e">
        <f t="shared" si="14"/>
        <v>#VALUE!</v>
      </c>
      <c r="BQ26" s="50" t="e">
        <f t="shared" si="15"/>
        <v>#VALUE!</v>
      </c>
      <c r="BR26" s="50" t="e">
        <f t="shared" si="16"/>
        <v>#VALUE!</v>
      </c>
      <c r="BS26" s="52" t="e">
        <f t="shared" si="17"/>
        <v>#VALUE!</v>
      </c>
      <c r="BT26" s="53" t="str">
        <f t="shared" si="18"/>
        <v/>
      </c>
    </row>
    <row r="27" spans="1:72" s="15" customFormat="1" ht="20.100000000000001" customHeight="1" x14ac:dyDescent="0.25">
      <c r="A27" s="113"/>
      <c r="B27" s="115"/>
      <c r="C27" s="165"/>
      <c r="D27" s="166"/>
      <c r="E27" s="166"/>
      <c r="F27" s="167"/>
      <c r="G27" s="16"/>
      <c r="H27" s="153" t="str">
        <f>IF(NOT(ISBLANK($C27)),VLOOKUP($C27,'.'!$B$4:$D$1061,'.'!$C$3,FALSE),"")</f>
        <v/>
      </c>
      <c r="I27" s="153"/>
      <c r="J27" s="168" t="str">
        <f>IF(NOT(ISBLANK($C27)),VLOOKUP($C27,'.'!$B$4:$D$1061,'.'!$D$3,FALSE),"")</f>
        <v/>
      </c>
      <c r="K27" s="168"/>
      <c r="L27" s="160"/>
      <c r="M27" s="160"/>
      <c r="N27" s="160"/>
      <c r="O27" s="16"/>
      <c r="P27" s="161"/>
      <c r="Q27" s="162"/>
      <c r="R27" s="162"/>
      <c r="S27" s="162"/>
      <c r="T27" s="162"/>
      <c r="U27" s="162"/>
      <c r="V27" s="162"/>
      <c r="W27" s="162"/>
      <c r="X27" s="162"/>
      <c r="Y27" s="163"/>
      <c r="AA27" s="169"/>
      <c r="AB27" s="170"/>
      <c r="AC27" s="61"/>
      <c r="AD27" s="160"/>
      <c r="AE27" s="160"/>
      <c r="AF27" s="160"/>
      <c r="AG27" s="160"/>
      <c r="AH27" s="160"/>
      <c r="AI27" s="160"/>
      <c r="AJ27" s="164" t="str">
        <f>IF(NOT(ISBLANK($AD27)),VLOOKUP($AD27,'.'!$J$4:$K$11,'.'!$K$3,FALSE),"")</f>
        <v/>
      </c>
      <c r="AK27" s="164"/>
      <c r="AM27" s="116"/>
      <c r="AN27" s="117"/>
      <c r="AO27" s="117"/>
      <c r="AP27" s="117"/>
      <c r="AQ27" s="118"/>
      <c r="AT27" s="27" t="e">
        <f>INDEX('.'!#REF!,MATCH(C27,'.'!#REF!,0),MATCH(F27,'.'!#REF!,0))</f>
        <v>#REF!</v>
      </c>
      <c r="AU27" s="27" t="str">
        <f t="shared" si="0"/>
        <v/>
      </c>
      <c r="AV27" s="27" t="e">
        <f>VLOOKUP(M27,'.'!#REF!,2,0)</f>
        <v>#REF!</v>
      </c>
      <c r="AW27" s="27" t="s">
        <v>6</v>
      </c>
      <c r="AY27" s="40">
        <f t="shared" si="1"/>
        <v>0</v>
      </c>
      <c r="AZ27" s="40">
        <f t="shared" si="2"/>
        <v>0</v>
      </c>
      <c r="BA27" s="40">
        <f t="shared" si="19"/>
        <v>0</v>
      </c>
      <c r="BB27" s="48">
        <f t="shared" si="20"/>
        <v>0</v>
      </c>
      <c r="BC27" s="42" t="str">
        <f t="shared" si="3"/>
        <v/>
      </c>
      <c r="BD27" s="43" t="str">
        <f t="shared" si="4"/>
        <v/>
      </c>
      <c r="BE27" s="48">
        <f t="shared" si="21"/>
        <v>0</v>
      </c>
      <c r="BF27" s="42" t="str">
        <f t="shared" si="5"/>
        <v/>
      </c>
      <c r="BG27" s="43" t="str">
        <f t="shared" si="6"/>
        <v/>
      </c>
      <c r="BH27" s="48">
        <f t="shared" si="22"/>
        <v>0</v>
      </c>
      <c r="BI27" s="42" t="str">
        <f t="shared" si="7"/>
        <v/>
      </c>
      <c r="BJ27" s="43" t="str">
        <f t="shared" si="8"/>
        <v/>
      </c>
      <c r="BK27" s="50" t="str">
        <f t="shared" si="9"/>
        <v/>
      </c>
      <c r="BL27" s="50" t="str">
        <f t="shared" si="10"/>
        <v/>
      </c>
      <c r="BM27" s="50" t="str">
        <f t="shared" si="11"/>
        <v/>
      </c>
      <c r="BN27" s="52">
        <f t="shared" si="12"/>
        <v>0</v>
      </c>
      <c r="BO27" s="49" t="e">
        <f t="shared" si="13"/>
        <v>#VALUE!</v>
      </c>
      <c r="BP27" s="51" t="e">
        <f t="shared" si="14"/>
        <v>#VALUE!</v>
      </c>
      <c r="BQ27" s="50" t="e">
        <f t="shared" si="15"/>
        <v>#VALUE!</v>
      </c>
      <c r="BR27" s="50" t="e">
        <f t="shared" si="16"/>
        <v>#VALUE!</v>
      </c>
      <c r="BS27" s="52" t="e">
        <f t="shared" si="17"/>
        <v>#VALUE!</v>
      </c>
      <c r="BT27" s="53" t="str">
        <f t="shared" si="18"/>
        <v/>
      </c>
    </row>
    <row r="28" spans="1:72" s="15" customFormat="1" ht="20.100000000000001" customHeight="1" x14ac:dyDescent="0.25">
      <c r="A28" s="94"/>
      <c r="B28" s="95"/>
      <c r="C28" s="131"/>
      <c r="D28" s="132"/>
      <c r="E28" s="132"/>
      <c r="F28" s="133"/>
      <c r="G28" s="61"/>
      <c r="H28" s="134" t="str">
        <f>IF(NOT(ISBLANK($C28)),VLOOKUP($C28,'.'!$B$4:$D$1061,'.'!$C$3,FALSE),"")</f>
        <v/>
      </c>
      <c r="I28" s="134"/>
      <c r="J28" s="206" t="str">
        <f>IF(NOT(ISBLANK($C28)),VLOOKUP($C28,'.'!$B$4:$D$1061,'.'!$D$3,FALSE),"")</f>
        <v/>
      </c>
      <c r="K28" s="206"/>
      <c r="L28" s="154"/>
      <c r="M28" s="154"/>
      <c r="N28" s="154"/>
      <c r="O28" s="16"/>
      <c r="P28" s="155"/>
      <c r="Q28" s="156"/>
      <c r="R28" s="156"/>
      <c r="S28" s="156"/>
      <c r="T28" s="156"/>
      <c r="U28" s="156"/>
      <c r="V28" s="156"/>
      <c r="W28" s="156"/>
      <c r="X28" s="156"/>
      <c r="Y28" s="157"/>
      <c r="AA28" s="204"/>
      <c r="AB28" s="205"/>
      <c r="AC28" s="61"/>
      <c r="AD28" s="154"/>
      <c r="AE28" s="154"/>
      <c r="AF28" s="154"/>
      <c r="AG28" s="154"/>
      <c r="AH28" s="154"/>
      <c r="AI28" s="154"/>
      <c r="AJ28" s="158" t="str">
        <f>IF(NOT(ISBLANK($AD28)),VLOOKUP($AD28,'.'!$J$4:$K$11,'.'!$K$3,FALSE),"")</f>
        <v/>
      </c>
      <c r="AK28" s="158"/>
      <c r="AM28" s="119"/>
      <c r="AN28" s="120"/>
      <c r="AO28" s="120"/>
      <c r="AP28" s="120"/>
      <c r="AQ28" s="121"/>
      <c r="AT28" s="29" t="e">
        <f>INDEX('.'!#REF!,MATCH(C28,'.'!#REF!,0),MATCH(F28,'.'!#REF!,0))</f>
        <v>#REF!</v>
      </c>
      <c r="AU28" s="29" t="str">
        <f t="shared" si="0"/>
        <v/>
      </c>
      <c r="AV28" s="29" t="e">
        <f>VLOOKUP(M28,'.'!#REF!,2,0)</f>
        <v>#REF!</v>
      </c>
      <c r="AW28" s="29" t="s">
        <v>6</v>
      </c>
      <c r="AY28" s="40">
        <f t="shared" si="1"/>
        <v>0</v>
      </c>
      <c r="AZ28" s="40">
        <f t="shared" si="2"/>
        <v>0</v>
      </c>
      <c r="BA28" s="40">
        <f t="shared" si="19"/>
        <v>0</v>
      </c>
      <c r="BB28" s="48">
        <f t="shared" si="20"/>
        <v>0</v>
      </c>
      <c r="BC28" s="42" t="str">
        <f t="shared" si="3"/>
        <v/>
      </c>
      <c r="BD28" s="43" t="str">
        <f t="shared" si="4"/>
        <v/>
      </c>
      <c r="BE28" s="48">
        <f t="shared" si="21"/>
        <v>0</v>
      </c>
      <c r="BF28" s="42" t="str">
        <f t="shared" si="5"/>
        <v/>
      </c>
      <c r="BG28" s="43" t="str">
        <f t="shared" si="6"/>
        <v/>
      </c>
      <c r="BH28" s="48">
        <f t="shared" si="22"/>
        <v>0</v>
      </c>
      <c r="BI28" s="42" t="str">
        <f t="shared" si="7"/>
        <v/>
      </c>
      <c r="BJ28" s="43" t="str">
        <f t="shared" si="8"/>
        <v/>
      </c>
      <c r="BK28" s="50" t="str">
        <f t="shared" si="9"/>
        <v/>
      </c>
      <c r="BL28" s="50" t="str">
        <f t="shared" si="10"/>
        <v/>
      </c>
      <c r="BM28" s="50" t="str">
        <f t="shared" si="11"/>
        <v/>
      </c>
      <c r="BN28" s="52">
        <f t="shared" si="12"/>
        <v>0</v>
      </c>
      <c r="BO28" s="49" t="e">
        <f t="shared" si="13"/>
        <v>#VALUE!</v>
      </c>
      <c r="BP28" s="51" t="e">
        <f t="shared" si="14"/>
        <v>#VALUE!</v>
      </c>
      <c r="BQ28" s="50" t="e">
        <f t="shared" si="15"/>
        <v>#VALUE!</v>
      </c>
      <c r="BR28" s="50" t="e">
        <f t="shared" si="16"/>
        <v>#VALUE!</v>
      </c>
      <c r="BS28" s="52" t="e">
        <f t="shared" si="17"/>
        <v>#VALUE!</v>
      </c>
      <c r="BT28" s="53" t="str">
        <f t="shared" si="18"/>
        <v/>
      </c>
    </row>
    <row r="29" spans="1:72" s="15" customFormat="1" ht="20.100000000000001" customHeight="1" x14ac:dyDescent="0.25">
      <c r="A29" s="99" t="s">
        <v>807</v>
      </c>
      <c r="B29" s="99"/>
      <c r="C29" s="99"/>
      <c r="D29" s="99"/>
      <c r="E29" s="99"/>
      <c r="F29" s="99"/>
      <c r="G29" s="100"/>
      <c r="H29" s="99"/>
      <c r="I29" s="99"/>
      <c r="J29" s="99"/>
      <c r="K29" s="99"/>
      <c r="L29" s="99"/>
      <c r="M29" s="99"/>
      <c r="N29" s="99"/>
      <c r="O29" s="32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62"/>
      <c r="AA29" s="159"/>
      <c r="AB29" s="159"/>
      <c r="AC29" s="63"/>
      <c r="AD29" s="159"/>
      <c r="AE29" s="159"/>
      <c r="AF29" s="159"/>
      <c r="AG29" s="159"/>
      <c r="AH29" s="159"/>
      <c r="AI29" s="159"/>
      <c r="AJ29" s="159"/>
      <c r="AK29" s="159"/>
      <c r="AM29" s="203"/>
      <c r="AN29" s="203"/>
      <c r="AO29" s="203"/>
      <c r="AP29" s="203"/>
      <c r="AQ29" s="203"/>
      <c r="BJ29" s="41" t="str">
        <f t="shared" si="8"/>
        <v/>
      </c>
    </row>
    <row r="30" spans="1:72" s="7" customFormat="1" ht="7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4"/>
      <c r="V30" s="4"/>
      <c r="W30" s="4"/>
      <c r="X30" s="4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72" s="19" customFormat="1" ht="15" customHeight="1" x14ac:dyDescent="0.25">
      <c r="A31" s="142" t="s">
        <v>1181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4"/>
    </row>
    <row r="32" spans="1:72" s="7" customFormat="1" ht="18" customHeight="1" thickBot="1" x14ac:dyDescent="0.3">
      <c r="A32" s="145" t="s">
        <v>0</v>
      </c>
      <c r="B32" s="146"/>
      <c r="C32" s="147" t="s">
        <v>1182</v>
      </c>
      <c r="D32" s="102"/>
      <c r="E32" s="102"/>
      <c r="F32" s="102"/>
      <c r="G32" s="8"/>
      <c r="H32" s="209" t="s">
        <v>811</v>
      </c>
      <c r="I32" s="210"/>
      <c r="J32" s="210"/>
      <c r="K32" s="210"/>
      <c r="L32" s="210"/>
      <c r="M32" s="210"/>
      <c r="N32" s="211"/>
      <c r="O32" s="8"/>
      <c r="P32" s="145" t="s">
        <v>802</v>
      </c>
      <c r="Q32" s="146"/>
      <c r="R32" s="60"/>
      <c r="S32" s="102" t="s">
        <v>803</v>
      </c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</row>
    <row r="33" spans="1:43" s="54" customFormat="1" ht="18" customHeight="1" x14ac:dyDescent="0.25">
      <c r="A33" s="145"/>
      <c r="B33" s="146"/>
      <c r="C33" s="148"/>
      <c r="D33" s="145"/>
      <c r="E33" s="145"/>
      <c r="F33" s="145"/>
      <c r="G33" s="8"/>
      <c r="H33" s="135" t="s">
        <v>749</v>
      </c>
      <c r="I33" s="135"/>
      <c r="J33" s="192" t="s">
        <v>820</v>
      </c>
      <c r="K33" s="135"/>
      <c r="L33" s="135"/>
      <c r="M33" s="135"/>
      <c r="N33" s="135"/>
      <c r="O33" s="8"/>
      <c r="P33" s="145"/>
      <c r="Q33" s="146"/>
      <c r="R33" s="8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</row>
    <row r="34" spans="1:43" s="7" customFormat="1" ht="18" customHeight="1" x14ac:dyDescent="0.25">
      <c r="A34" s="145"/>
      <c r="B34" s="146"/>
      <c r="C34" s="148"/>
      <c r="D34" s="145"/>
      <c r="E34" s="145"/>
      <c r="F34" s="145"/>
      <c r="G34" s="8"/>
      <c r="H34" s="103"/>
      <c r="I34" s="103"/>
      <c r="J34" s="193"/>
      <c r="K34" s="103"/>
      <c r="L34" s="103"/>
      <c r="M34" s="103"/>
      <c r="N34" s="103"/>
      <c r="O34" s="8"/>
      <c r="P34" s="103"/>
      <c r="Q34" s="197"/>
      <c r="R34" s="8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</row>
    <row r="35" spans="1:43" s="7" customFormat="1" ht="19.5" customHeight="1" x14ac:dyDescent="0.25">
      <c r="A35" s="104"/>
      <c r="B35" s="106"/>
      <c r="C35" s="139"/>
      <c r="D35" s="140"/>
      <c r="E35" s="140"/>
      <c r="F35" s="141"/>
      <c r="G35" s="16"/>
      <c r="H35" s="107" t="str">
        <f>IF(NOT(ISBLANK($C35)),VLOOKUP($C35,'.'!$F$4:$H$12,'.'!$G$3,FALSE),"")</f>
        <v/>
      </c>
      <c r="I35" s="108"/>
      <c r="J35" s="107" t="str">
        <f>IF(NOT(ISBLANK($C35)),VLOOKUP($C35,'.'!$F$4:$H$12,'.'!$H$3,FALSE),"")</f>
        <v/>
      </c>
      <c r="K35" s="108"/>
      <c r="L35" s="108"/>
      <c r="M35" s="108"/>
      <c r="N35" s="109"/>
      <c r="O35" s="16"/>
      <c r="P35" s="104"/>
      <c r="Q35" s="106"/>
      <c r="R35" s="16"/>
      <c r="S35" s="136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5"/>
    </row>
    <row r="36" spans="1:43" s="7" customFormat="1" ht="19.5" customHeight="1" x14ac:dyDescent="0.25">
      <c r="A36" s="113"/>
      <c r="B36" s="115"/>
      <c r="C36" s="122"/>
      <c r="D36" s="123"/>
      <c r="E36" s="123"/>
      <c r="F36" s="124"/>
      <c r="G36" s="16"/>
      <c r="H36" s="110" t="str">
        <f>IF(NOT(ISBLANK($C36)),VLOOKUP($C36,'.'!$F$4:$H$12,'.'!$G$3,FALSE),"")</f>
        <v/>
      </c>
      <c r="I36" s="111"/>
      <c r="J36" s="110" t="str">
        <f>IF(NOT(ISBLANK($C36)),VLOOKUP($C36,'.'!$F$4:$H$12,'.'!$H$3,FALSE),"")</f>
        <v/>
      </c>
      <c r="K36" s="151"/>
      <c r="L36" s="151"/>
      <c r="M36" s="151"/>
      <c r="N36" s="152"/>
      <c r="O36" s="16"/>
      <c r="P36" s="113"/>
      <c r="Q36" s="115"/>
      <c r="R36" s="16"/>
      <c r="S36" s="1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7"/>
    </row>
    <row r="37" spans="1:43" s="54" customFormat="1" ht="19.5" customHeight="1" x14ac:dyDescent="0.25">
      <c r="A37" s="113"/>
      <c r="B37" s="115"/>
      <c r="C37" s="122"/>
      <c r="D37" s="123"/>
      <c r="E37" s="123"/>
      <c r="F37" s="124"/>
      <c r="G37" s="16"/>
      <c r="H37" s="110" t="str">
        <f>IF(NOT(ISBLANK($C37)),VLOOKUP($C37,'.'!$F$4:$H$12,'.'!$G$3,FALSE),"")</f>
        <v/>
      </c>
      <c r="I37" s="111"/>
      <c r="J37" s="110" t="str">
        <f>IF(NOT(ISBLANK($C37)),VLOOKUP($C37,'.'!$F$4:$H$12,'.'!$H$3,FALSE),"")</f>
        <v/>
      </c>
      <c r="K37" s="151"/>
      <c r="L37" s="151"/>
      <c r="M37" s="151"/>
      <c r="N37" s="152"/>
      <c r="O37" s="16"/>
      <c r="P37" s="113"/>
      <c r="Q37" s="115"/>
      <c r="R37" s="16"/>
      <c r="S37" s="1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7"/>
    </row>
    <row r="38" spans="1:43" s="7" customFormat="1" ht="19.5" customHeight="1" x14ac:dyDescent="0.25">
      <c r="A38" s="113"/>
      <c r="B38" s="115"/>
      <c r="C38" s="122"/>
      <c r="D38" s="123"/>
      <c r="E38" s="123"/>
      <c r="F38" s="124"/>
      <c r="G38" s="16"/>
      <c r="H38" s="110" t="str">
        <f>IF(NOT(ISBLANK($C38)),VLOOKUP($C38,'.'!$F$4:$H$12,'.'!$G$3,FALSE),"")</f>
        <v/>
      </c>
      <c r="I38" s="111"/>
      <c r="J38" s="110" t="str">
        <f>IF(NOT(ISBLANK($C38)),VLOOKUP($C38,'.'!$F$4:$H$12,'.'!$H$3,FALSE),"")</f>
        <v/>
      </c>
      <c r="K38" s="151"/>
      <c r="L38" s="151"/>
      <c r="M38" s="151"/>
      <c r="N38" s="152"/>
      <c r="O38" s="16"/>
      <c r="P38" s="113"/>
      <c r="Q38" s="115"/>
      <c r="R38" s="16"/>
      <c r="S38" s="1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7"/>
    </row>
    <row r="39" spans="1:43" s="54" customFormat="1" ht="19.5" customHeight="1" x14ac:dyDescent="0.25">
      <c r="A39" s="94"/>
      <c r="B39" s="95"/>
      <c r="C39" s="96"/>
      <c r="D39" s="97"/>
      <c r="E39" s="97"/>
      <c r="F39" s="98"/>
      <c r="G39" s="61"/>
      <c r="H39" s="125" t="str">
        <f>IF(NOT(ISBLANK($C39)),VLOOKUP($C39,'.'!$F$4:$H$12,'.'!$G$3,FALSE),"")</f>
        <v/>
      </c>
      <c r="I39" s="126"/>
      <c r="J39" s="125" t="str">
        <f>IF(NOT(ISBLANK($C39)),VLOOKUP($C39,'.'!$F$4:$H$12,'.'!$H$3,FALSE),"")</f>
        <v/>
      </c>
      <c r="K39" s="207"/>
      <c r="L39" s="207"/>
      <c r="M39" s="207"/>
      <c r="N39" s="208"/>
      <c r="O39" s="16"/>
      <c r="P39" s="94"/>
      <c r="Q39" s="95"/>
      <c r="R39" s="16"/>
      <c r="S39" s="119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9"/>
    </row>
    <row r="40" spans="1:43" s="7" customFormat="1" ht="19.5" customHeight="1" x14ac:dyDescent="0.25">
      <c r="A40" s="99" t="s">
        <v>807</v>
      </c>
      <c r="B40" s="99"/>
      <c r="C40" s="99"/>
      <c r="D40" s="99"/>
      <c r="E40" s="99"/>
      <c r="F40" s="99"/>
      <c r="G40" s="100"/>
      <c r="H40" s="99"/>
      <c r="I40" s="99"/>
      <c r="J40" s="99"/>
      <c r="K40" s="99"/>
      <c r="L40" s="99"/>
      <c r="M40" s="99"/>
      <c r="N40" s="99"/>
      <c r="O40" s="16"/>
      <c r="P40" s="150"/>
      <c r="Q40" s="150"/>
      <c r="R40" s="16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</row>
    <row r="41" spans="1:43" s="18" customFormat="1" ht="7.5" customHeight="1" x14ac:dyDescent="0.25">
      <c r="A41" s="1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17"/>
    </row>
    <row r="42" spans="1:43" s="7" customFormat="1" ht="15" customHeight="1" x14ac:dyDescent="0.25">
      <c r="A42" s="142" t="s">
        <v>1183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4"/>
    </row>
    <row r="43" spans="1:43" s="7" customFormat="1" ht="18" customHeight="1" x14ac:dyDescent="0.25">
      <c r="A43" s="145" t="s">
        <v>0</v>
      </c>
      <c r="B43" s="146"/>
      <c r="C43" s="147" t="s">
        <v>806</v>
      </c>
      <c r="D43" s="102"/>
      <c r="E43" s="102"/>
      <c r="F43" s="102"/>
      <c r="G43" s="8"/>
      <c r="H43" s="102" t="s">
        <v>815</v>
      </c>
      <c r="I43" s="102"/>
      <c r="J43" s="102"/>
      <c r="K43" s="102"/>
      <c r="L43" s="102"/>
      <c r="M43" s="102"/>
      <c r="N43" s="102"/>
      <c r="O43" s="8"/>
      <c r="P43" s="102" t="s">
        <v>816</v>
      </c>
      <c r="Q43" s="102"/>
      <c r="R43" s="102"/>
      <c r="S43" s="102"/>
      <c r="T43" s="102"/>
      <c r="U43" s="102"/>
      <c r="V43" s="102"/>
      <c r="W43" s="102"/>
      <c r="X43" s="102"/>
      <c r="Y43" s="102"/>
      <c r="Z43" s="54"/>
      <c r="AA43" s="102" t="s">
        <v>802</v>
      </c>
      <c r="AB43" s="102"/>
      <c r="AC43" s="60"/>
      <c r="AD43" s="102" t="s">
        <v>803</v>
      </c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</row>
    <row r="44" spans="1:43" s="54" customFormat="1" ht="18" customHeight="1" x14ac:dyDescent="0.25">
      <c r="A44" s="145"/>
      <c r="B44" s="146"/>
      <c r="C44" s="148"/>
      <c r="D44" s="145"/>
      <c r="E44" s="145"/>
      <c r="F44" s="145"/>
      <c r="G44" s="8"/>
      <c r="H44" s="103"/>
      <c r="I44" s="103"/>
      <c r="J44" s="103"/>
      <c r="K44" s="103"/>
      <c r="L44" s="103"/>
      <c r="M44" s="103"/>
      <c r="N44" s="103"/>
      <c r="O44" s="8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AA44" s="103"/>
      <c r="AB44" s="103"/>
      <c r="AC44" s="8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</row>
    <row r="45" spans="1:43" s="54" customFormat="1" ht="19.5" customHeight="1" x14ac:dyDescent="0.25">
      <c r="A45" s="104"/>
      <c r="B45" s="106"/>
      <c r="C45" s="139"/>
      <c r="D45" s="140"/>
      <c r="E45" s="140"/>
      <c r="F45" s="141"/>
      <c r="G45" s="16"/>
      <c r="H45" s="107" t="str">
        <f>IF(NOT(ISBLANK($C45)),VLOOKUP($C45,'.'!$O$4:$P$8,'.'!$P$3,FALSE),"")</f>
        <v/>
      </c>
      <c r="I45" s="108"/>
      <c r="J45" s="108"/>
      <c r="K45" s="108"/>
      <c r="L45" s="108"/>
      <c r="M45" s="108"/>
      <c r="N45" s="109"/>
      <c r="O45" s="16"/>
      <c r="P45" s="104"/>
      <c r="Q45" s="105"/>
      <c r="R45" s="105"/>
      <c r="S45" s="105"/>
      <c r="T45" s="105"/>
      <c r="U45" s="105"/>
      <c r="V45" s="105"/>
      <c r="W45" s="105"/>
      <c r="X45" s="105"/>
      <c r="Y45" s="106"/>
      <c r="Z45" s="16"/>
      <c r="AA45" s="104"/>
      <c r="AB45" s="106"/>
      <c r="AC45" s="16"/>
      <c r="AD45" s="136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8"/>
    </row>
    <row r="46" spans="1:43" s="54" customFormat="1" ht="19.5" customHeight="1" x14ac:dyDescent="0.25">
      <c r="A46" s="113"/>
      <c r="B46" s="115"/>
      <c r="C46" s="122"/>
      <c r="D46" s="123"/>
      <c r="E46" s="123"/>
      <c r="F46" s="124"/>
      <c r="G46" s="16"/>
      <c r="H46" s="110" t="str">
        <f>IF(NOT(ISBLANK($C46)),VLOOKUP($C46,'.'!$O$4:$P$8,'.'!$P$3,FALSE),"")</f>
        <v/>
      </c>
      <c r="I46" s="111"/>
      <c r="J46" s="111"/>
      <c r="K46" s="111"/>
      <c r="L46" s="111"/>
      <c r="M46" s="111"/>
      <c r="N46" s="112"/>
      <c r="O46" s="16"/>
      <c r="P46" s="113"/>
      <c r="Q46" s="114"/>
      <c r="R46" s="114"/>
      <c r="S46" s="114"/>
      <c r="T46" s="114"/>
      <c r="U46" s="114"/>
      <c r="V46" s="114"/>
      <c r="W46" s="114"/>
      <c r="X46" s="114"/>
      <c r="Y46" s="115"/>
      <c r="Z46" s="16"/>
      <c r="AA46" s="113"/>
      <c r="AB46" s="115"/>
      <c r="AC46" s="16"/>
      <c r="AD46" s="116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8"/>
    </row>
    <row r="47" spans="1:43" s="54" customFormat="1" ht="19.5" customHeight="1" x14ac:dyDescent="0.25">
      <c r="A47" s="113"/>
      <c r="B47" s="115"/>
      <c r="C47" s="122"/>
      <c r="D47" s="123"/>
      <c r="E47" s="123"/>
      <c r="F47" s="124"/>
      <c r="G47" s="16"/>
      <c r="H47" s="110" t="str">
        <f>IF(NOT(ISBLANK($C47)),VLOOKUP($C47,'.'!$O$4:$P$8,'.'!$P$3,FALSE),"")</f>
        <v/>
      </c>
      <c r="I47" s="111"/>
      <c r="J47" s="111"/>
      <c r="K47" s="111"/>
      <c r="L47" s="111"/>
      <c r="M47" s="111"/>
      <c r="N47" s="112"/>
      <c r="O47" s="16"/>
      <c r="P47" s="113"/>
      <c r="Q47" s="114"/>
      <c r="R47" s="114"/>
      <c r="S47" s="114"/>
      <c r="T47" s="114"/>
      <c r="U47" s="114"/>
      <c r="V47" s="114"/>
      <c r="W47" s="114"/>
      <c r="X47" s="114"/>
      <c r="Y47" s="115"/>
      <c r="Z47" s="16"/>
      <c r="AA47" s="113"/>
      <c r="AB47" s="115"/>
      <c r="AC47" s="16"/>
      <c r="AD47" s="116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8"/>
    </row>
    <row r="48" spans="1:43" s="54" customFormat="1" ht="19.5" customHeight="1" x14ac:dyDescent="0.25">
      <c r="A48" s="113"/>
      <c r="B48" s="115"/>
      <c r="C48" s="122"/>
      <c r="D48" s="123"/>
      <c r="E48" s="123"/>
      <c r="F48" s="124"/>
      <c r="G48" s="16"/>
      <c r="H48" s="110" t="str">
        <f>IF(NOT(ISBLANK($C48)),VLOOKUP($C48,'.'!$O$4:$P$8,'.'!$P$3,FALSE),"")</f>
        <v/>
      </c>
      <c r="I48" s="111"/>
      <c r="J48" s="111"/>
      <c r="K48" s="111"/>
      <c r="L48" s="111"/>
      <c r="M48" s="111"/>
      <c r="N48" s="112"/>
      <c r="O48" s="16"/>
      <c r="P48" s="113"/>
      <c r="Q48" s="114"/>
      <c r="R48" s="114"/>
      <c r="S48" s="114"/>
      <c r="T48" s="114"/>
      <c r="U48" s="114"/>
      <c r="V48" s="114"/>
      <c r="W48" s="114"/>
      <c r="X48" s="114"/>
      <c r="Y48" s="115"/>
      <c r="Z48" s="16"/>
      <c r="AA48" s="113"/>
      <c r="AB48" s="115"/>
      <c r="AC48" s="16"/>
      <c r="AD48" s="116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8"/>
    </row>
    <row r="49" spans="1:43" s="7" customFormat="1" ht="19.5" customHeight="1" x14ac:dyDescent="0.25">
      <c r="A49" s="94"/>
      <c r="B49" s="95"/>
      <c r="C49" s="96"/>
      <c r="D49" s="97"/>
      <c r="E49" s="97"/>
      <c r="F49" s="98"/>
      <c r="G49" s="61"/>
      <c r="H49" s="125" t="str">
        <f>IF(NOT(ISBLANK($C49)),VLOOKUP($C49,'.'!$O$4:$P$8,'.'!$P$3,FALSE),"")</f>
        <v/>
      </c>
      <c r="I49" s="126"/>
      <c r="J49" s="126"/>
      <c r="K49" s="126"/>
      <c r="L49" s="126"/>
      <c r="M49" s="126"/>
      <c r="N49" s="127"/>
      <c r="O49" s="16"/>
      <c r="P49" s="94"/>
      <c r="Q49" s="128"/>
      <c r="R49" s="128"/>
      <c r="S49" s="128"/>
      <c r="T49" s="128"/>
      <c r="U49" s="128"/>
      <c r="V49" s="128"/>
      <c r="W49" s="128"/>
      <c r="X49" s="128"/>
      <c r="Y49" s="95"/>
      <c r="Z49" s="16"/>
      <c r="AA49" s="94"/>
      <c r="AB49" s="95"/>
      <c r="AC49" s="16"/>
      <c r="AD49" s="119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1"/>
    </row>
    <row r="50" spans="1:43" s="7" customFormat="1" ht="19.5" customHeight="1" x14ac:dyDescent="0.25">
      <c r="A50" s="99" t="s">
        <v>807</v>
      </c>
      <c r="B50" s="99"/>
      <c r="C50" s="99"/>
      <c r="D50" s="99"/>
      <c r="E50" s="99"/>
      <c r="F50" s="99"/>
      <c r="G50" s="100"/>
      <c r="H50" s="99"/>
      <c r="I50" s="99"/>
      <c r="J50" s="99"/>
      <c r="K50" s="99"/>
      <c r="L50" s="99"/>
      <c r="M50" s="99"/>
      <c r="N50" s="99"/>
      <c r="O50" s="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8"/>
      <c r="AA50" s="101"/>
      <c r="AB50" s="101"/>
      <c r="AC50" s="8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</row>
    <row r="51" spans="1:43" s="54" customFormat="1" ht="7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s="7" customFormat="1" ht="15" customHeight="1" x14ac:dyDescent="0.25">
      <c r="A52" s="230" t="s">
        <v>794</v>
      </c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</row>
    <row r="53" spans="1:43" s="7" customFormat="1" ht="18" customHeight="1" x14ac:dyDescent="0.25">
      <c r="A53" s="230"/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</row>
    <row r="54" spans="1:43" s="7" customFormat="1" ht="15" customHeight="1" x14ac:dyDescent="0.25">
      <c r="A54" s="269" t="s">
        <v>1180</v>
      </c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8"/>
      <c r="M54" s="8"/>
      <c r="N54" s="8"/>
      <c r="O54" s="8"/>
      <c r="P54" s="8"/>
      <c r="Q54" s="8"/>
      <c r="R54" s="8"/>
      <c r="S54" s="8"/>
      <c r="T54" s="8"/>
      <c r="U54" s="4"/>
      <c r="V54" s="4"/>
      <c r="W54" s="4"/>
      <c r="X54" s="4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s="7" customFormat="1" ht="20.100000000000001" customHeight="1" x14ac:dyDescent="0.25">
      <c r="A55" s="110" t="s">
        <v>822</v>
      </c>
      <c r="B55" s="112"/>
      <c r="C55" s="261" t="s">
        <v>125</v>
      </c>
      <c r="D55" s="262"/>
      <c r="E55" s="262"/>
      <c r="F55" s="263"/>
      <c r="G55" s="61"/>
      <c r="H55" s="264" t="str">
        <f>IF(NOT(ISBLANK($C55)),VLOOKUP($C55,'.'!$B$4:$D$1061,'.'!$C$3,FALSE),"")</f>
        <v>12</v>
      </c>
      <c r="I55" s="264"/>
      <c r="J55" s="168">
        <f>IF(NOT(ISBLANK($C55)),VLOOKUP($C55,'.'!$B$4:$D$1061,'.'!$D$3,FALSE),"")</f>
        <v>185</v>
      </c>
      <c r="K55" s="168"/>
      <c r="L55" s="168">
        <v>3</v>
      </c>
      <c r="M55" s="168"/>
      <c r="N55" s="168"/>
      <c r="O55" s="16"/>
      <c r="P55" s="265" t="s">
        <v>768</v>
      </c>
      <c r="Q55" s="266"/>
      <c r="R55" s="266"/>
      <c r="S55" s="266"/>
      <c r="T55" s="266"/>
      <c r="U55" s="266"/>
      <c r="V55" s="266"/>
      <c r="W55" s="266"/>
      <c r="X55" s="266"/>
      <c r="Y55" s="267"/>
      <c r="Z55" s="15"/>
      <c r="AA55" s="220">
        <v>4</v>
      </c>
      <c r="AB55" s="221"/>
      <c r="AC55" s="61"/>
      <c r="AD55" s="168" t="s">
        <v>770</v>
      </c>
      <c r="AE55" s="168"/>
      <c r="AF55" s="168"/>
      <c r="AG55" s="168"/>
      <c r="AH55" s="168"/>
      <c r="AI55" s="168"/>
      <c r="AJ55" s="164">
        <f>IF(NOT(ISBLANK($AD55)),VLOOKUP($AD55,'.'!$J$4:$K$11,'.'!$K$3,FALSE),"")</f>
        <v>20</v>
      </c>
      <c r="AK55" s="164"/>
      <c r="AL55" s="70"/>
      <c r="AM55" s="222" t="s">
        <v>817</v>
      </c>
      <c r="AN55" s="223"/>
      <c r="AO55" s="223"/>
      <c r="AP55" s="223"/>
      <c r="AQ55" s="224"/>
    </row>
    <row r="56" spans="1:43" s="54" customFormat="1" ht="20.100000000000001" customHeight="1" x14ac:dyDescent="0.25">
      <c r="A56" s="110" t="s">
        <v>823</v>
      </c>
      <c r="B56" s="112"/>
      <c r="C56" s="270" t="s">
        <v>762</v>
      </c>
      <c r="D56" s="271"/>
      <c r="E56" s="271"/>
      <c r="F56" s="272"/>
      <c r="G56" s="61"/>
      <c r="H56" s="110">
        <f>IF(NOT(ISBLANK($C56)),VLOOKUP($C56,'.'!$F$4:$H$12,'.'!$G$3,FALSE),"")</f>
        <v>32</v>
      </c>
      <c r="I56" s="111"/>
      <c r="J56" s="110" t="str">
        <f>IF(NOT(ISBLANK($C56)),VLOOKUP($C56,'.'!$F$4:$H$12,'.'!$H$3,FALSE),"")</f>
        <v>260-320</v>
      </c>
      <c r="K56" s="111"/>
      <c r="L56" s="111"/>
      <c r="M56" s="111"/>
      <c r="N56" s="112"/>
      <c r="O56" s="16"/>
      <c r="P56" s="110">
        <v>4</v>
      </c>
      <c r="Q56" s="112"/>
      <c r="R56" s="68"/>
      <c r="S56" s="222" t="s">
        <v>818</v>
      </c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273"/>
      <c r="AO56" s="273"/>
      <c r="AP56" s="273"/>
      <c r="AQ56" s="274"/>
    </row>
    <row r="57" spans="1:43" s="7" customFormat="1" ht="20.100000000000001" customHeight="1" x14ac:dyDescent="0.25">
      <c r="A57" s="110" t="s">
        <v>824</v>
      </c>
      <c r="B57" s="112"/>
      <c r="C57" s="270" t="s">
        <v>752</v>
      </c>
      <c r="D57" s="271"/>
      <c r="E57" s="271"/>
      <c r="F57" s="272"/>
      <c r="G57" s="61"/>
      <c r="H57" s="110" t="str">
        <f>IF(NOT(ISBLANK($C57)),VLOOKUP($C57,'.'!$O$4:$P$8,'.'!$P$3,FALSE),"")</f>
        <v>Rinforzo di testa normale</v>
      </c>
      <c r="I57" s="111"/>
      <c r="J57" s="111"/>
      <c r="K57" s="111"/>
      <c r="L57" s="111"/>
      <c r="M57" s="111"/>
      <c r="N57" s="112"/>
      <c r="O57" s="16"/>
      <c r="P57" s="110" t="s">
        <v>821</v>
      </c>
      <c r="Q57" s="111"/>
      <c r="R57" s="111"/>
      <c r="S57" s="111"/>
      <c r="T57" s="111"/>
      <c r="U57" s="111"/>
      <c r="V57" s="111"/>
      <c r="W57" s="111"/>
      <c r="X57" s="111"/>
      <c r="Y57" s="112"/>
      <c r="Z57" s="69"/>
      <c r="AA57" s="110">
        <v>1</v>
      </c>
      <c r="AB57" s="112"/>
      <c r="AC57" s="69"/>
      <c r="AD57" s="222" t="s">
        <v>819</v>
      </c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4"/>
    </row>
    <row r="58" spans="1:43" s="7" customFormat="1" ht="9.9499999999999993" customHeight="1" x14ac:dyDescent="0.25">
      <c r="A58" s="10"/>
      <c r="B58" s="10"/>
      <c r="C58" s="10"/>
      <c r="D58" s="10"/>
      <c r="E58" s="5"/>
      <c r="F58" s="11"/>
      <c r="G58" s="11"/>
      <c r="H58" s="6"/>
      <c r="I58" s="6"/>
      <c r="J58" s="5"/>
      <c r="K58" s="11"/>
      <c r="L58" s="11"/>
      <c r="M58" s="12"/>
      <c r="N58" s="12"/>
      <c r="O58" s="5"/>
      <c r="P58" s="11"/>
      <c r="Q58" s="11"/>
      <c r="R58" s="13"/>
      <c r="S58" s="13"/>
      <c r="T58" s="5"/>
      <c r="U58" s="13"/>
      <c r="V58" s="13"/>
      <c r="W58" s="13"/>
      <c r="X58" s="13"/>
      <c r="Y58" s="11"/>
      <c r="Z58" s="11"/>
      <c r="AA58" s="11"/>
      <c r="AB58" s="11"/>
      <c r="AC58" s="11"/>
      <c r="AD58" s="11"/>
      <c r="AE58" s="11"/>
      <c r="AF58" s="11"/>
      <c r="AG58" s="5"/>
      <c r="AH58" s="5"/>
      <c r="AI58" s="5"/>
      <c r="AJ58" s="5"/>
      <c r="AK58" s="14"/>
      <c r="AL58" s="14"/>
      <c r="AM58" s="14"/>
      <c r="AN58" s="11"/>
      <c r="AO58" s="11"/>
      <c r="AP58" s="11"/>
      <c r="AQ58" s="11"/>
    </row>
    <row r="59" spans="1:43" s="7" customFormat="1" ht="20.100000000000001" customHeight="1" x14ac:dyDescent="0.25">
      <c r="A59" s="71" t="s">
        <v>829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4"/>
      <c r="V59" s="54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75"/>
      <c r="AH59" s="75"/>
      <c r="AI59" s="75"/>
    </row>
    <row r="60" spans="1:43" s="30" customFormat="1" ht="18" customHeight="1" x14ac:dyDescent="0.25">
      <c r="A60" s="259" t="s">
        <v>1184</v>
      </c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</row>
    <row r="61" spans="1:43" s="31" customFormat="1" ht="18" customHeight="1" x14ac:dyDescent="0.25">
      <c r="A61" s="259"/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</row>
    <row r="62" spans="1:43" s="31" customFormat="1" ht="18" customHeight="1" x14ac:dyDescent="0.25">
      <c r="A62" s="259"/>
      <c r="B62" s="259"/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</row>
    <row r="63" spans="1:43" s="32" customFormat="1" ht="18" customHeight="1" x14ac:dyDescent="0.25">
      <c r="A63" s="260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</row>
    <row r="64" spans="1:43" s="31" customFormat="1" ht="18" customHeight="1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6"/>
      <c r="M64" s="76"/>
      <c r="N64" s="76"/>
      <c r="O64" s="76"/>
      <c r="P64" s="76"/>
      <c r="Q64" s="21"/>
      <c r="R64" s="21"/>
      <c r="S64" s="21"/>
      <c r="T64" s="21"/>
      <c r="U64" s="21"/>
      <c r="V64" s="21"/>
      <c r="W64" s="21"/>
      <c r="X64" s="25"/>
      <c r="Y64" s="25"/>
      <c r="Z64" s="25"/>
      <c r="AA64" s="25"/>
      <c r="AB64" s="25"/>
      <c r="AC64" s="25"/>
      <c r="AD64" s="25"/>
      <c r="AE64" s="76"/>
      <c r="AF64" s="76"/>
      <c r="AG64" s="76"/>
      <c r="AH64" s="76"/>
      <c r="AI64" s="76"/>
      <c r="AJ64" s="75"/>
      <c r="AK64" s="75"/>
      <c r="AL64" s="75"/>
      <c r="AM64" s="75"/>
      <c r="AN64" s="75"/>
      <c r="AO64" s="75"/>
      <c r="AP64" s="75"/>
      <c r="AQ64" s="75"/>
    </row>
    <row r="65" spans="1:44" s="31" customFormat="1" ht="18" customHeight="1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24"/>
      <c r="R65" s="24"/>
      <c r="S65" s="24"/>
      <c r="T65" s="24"/>
      <c r="U65" s="24"/>
      <c r="V65" s="74" t="s">
        <v>796</v>
      </c>
      <c r="W65" s="72" t="s">
        <v>825</v>
      </c>
      <c r="X65" s="21"/>
      <c r="Y65" s="21"/>
      <c r="Z65" s="21"/>
      <c r="AA65" s="8"/>
      <c r="AB65" s="8"/>
      <c r="AC65" s="8"/>
      <c r="AD65" s="8"/>
      <c r="AE65" s="8"/>
      <c r="AF65" s="75"/>
      <c r="AG65" s="75"/>
      <c r="AH65" s="75"/>
      <c r="AI65" s="75"/>
      <c r="AJ65" s="258" t="s">
        <v>795</v>
      </c>
      <c r="AK65" s="258"/>
      <c r="AL65" s="258"/>
      <c r="AM65" s="258"/>
      <c r="AN65" s="258"/>
      <c r="AO65" s="258"/>
      <c r="AP65" s="258"/>
      <c r="AQ65" s="258"/>
    </row>
    <row r="66" spans="1:44" s="31" customFormat="1" ht="18" customHeight="1" x14ac:dyDescent="0.25">
      <c r="A66" s="78" t="s">
        <v>3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5"/>
      <c r="O66" s="75"/>
      <c r="P66" s="75"/>
      <c r="Q66" s="33"/>
      <c r="R66" s="8"/>
      <c r="S66" s="33"/>
      <c r="T66" s="8"/>
      <c r="V66" s="35" t="s">
        <v>797</v>
      </c>
      <c r="W66" s="73" t="s">
        <v>826</v>
      </c>
      <c r="X66" s="8"/>
      <c r="Y66" s="25"/>
      <c r="Z66" s="25"/>
      <c r="AA66" s="25"/>
      <c r="AB66" s="25"/>
      <c r="AC66" s="25"/>
      <c r="AD66" s="25"/>
      <c r="AE66" s="25"/>
      <c r="AF66" s="75"/>
      <c r="AG66" s="75"/>
      <c r="AH66" s="75"/>
      <c r="AI66" s="75"/>
      <c r="AJ66" s="255" t="s">
        <v>799</v>
      </c>
      <c r="AK66" s="256"/>
      <c r="AL66" s="256"/>
      <c r="AM66" s="256"/>
      <c r="AN66" s="256"/>
      <c r="AO66" s="256"/>
      <c r="AP66" s="256"/>
      <c r="AQ66" s="257"/>
      <c r="AR66" s="32"/>
    </row>
    <row r="67" spans="1:44" s="31" customFormat="1" ht="18" customHeight="1" x14ac:dyDescent="0.25">
      <c r="A67" s="72" t="s">
        <v>1</v>
      </c>
      <c r="B67" s="80"/>
      <c r="C67" s="81"/>
      <c r="D67" s="82"/>
      <c r="E67" s="83"/>
      <c r="F67" s="83"/>
      <c r="G67" s="84"/>
      <c r="H67" s="85" t="s">
        <v>4</v>
      </c>
      <c r="I67" s="83"/>
      <c r="J67" s="81"/>
      <c r="K67" s="83"/>
      <c r="L67" s="83"/>
      <c r="M67" s="83"/>
      <c r="N67" s="84"/>
      <c r="O67" s="84"/>
      <c r="P67" s="84"/>
      <c r="Q67" s="34"/>
      <c r="R67" s="34"/>
      <c r="S67" s="34"/>
      <c r="T67" s="34"/>
      <c r="V67" s="35" t="s">
        <v>798</v>
      </c>
      <c r="W67" s="73" t="s">
        <v>1179</v>
      </c>
      <c r="X67" s="8"/>
      <c r="Y67" s="25"/>
      <c r="Z67" s="25"/>
      <c r="AA67" s="25"/>
      <c r="AB67" s="25"/>
      <c r="AC67" s="25"/>
      <c r="AD67" s="25"/>
      <c r="AE67" s="25"/>
      <c r="AF67" s="75"/>
      <c r="AG67" s="75"/>
      <c r="AH67" s="75"/>
      <c r="AI67" s="75"/>
      <c r="AJ67" s="171" t="s">
        <v>801</v>
      </c>
      <c r="AK67" s="172"/>
      <c r="AL67" s="172"/>
      <c r="AM67" s="172"/>
      <c r="AN67" s="172"/>
      <c r="AO67" s="172"/>
      <c r="AP67" s="172"/>
      <c r="AQ67" s="173"/>
      <c r="AR67" s="36"/>
    </row>
    <row r="68" spans="1:44" s="31" customFormat="1" ht="18" customHeight="1" x14ac:dyDescent="0.25">
      <c r="A68" s="86" t="s">
        <v>2</v>
      </c>
      <c r="B68" s="87"/>
      <c r="C68" s="88"/>
      <c r="D68" s="79"/>
      <c r="E68" s="72"/>
      <c r="F68" s="72"/>
      <c r="G68" s="75"/>
      <c r="H68" s="89" t="s">
        <v>5</v>
      </c>
      <c r="I68" s="72"/>
      <c r="J68" s="88"/>
      <c r="K68" s="72"/>
      <c r="L68" s="72"/>
      <c r="M68" s="72"/>
      <c r="N68" s="75"/>
      <c r="O68" s="90"/>
      <c r="P68" s="90"/>
      <c r="Q68" s="33"/>
      <c r="R68" s="33"/>
      <c r="S68" s="33"/>
      <c r="T68" s="33"/>
      <c r="V68" s="35" t="s">
        <v>828</v>
      </c>
      <c r="W68" s="73" t="s">
        <v>827</v>
      </c>
      <c r="X68" s="8"/>
      <c r="Y68" s="25"/>
      <c r="Z68" s="25"/>
      <c r="AA68" s="25"/>
      <c r="AB68" s="25"/>
      <c r="AC68" s="25"/>
      <c r="AD68" s="25"/>
      <c r="AE68" s="25"/>
      <c r="AF68" s="75"/>
      <c r="AG68" s="75"/>
      <c r="AH68" s="75"/>
      <c r="AI68" s="75"/>
      <c r="AJ68" s="174" t="s">
        <v>800</v>
      </c>
      <c r="AK68" s="175"/>
      <c r="AL68" s="175"/>
      <c r="AM68" s="175"/>
      <c r="AN68" s="175"/>
      <c r="AO68" s="175"/>
      <c r="AP68" s="175"/>
      <c r="AQ68" s="176"/>
      <c r="AR68" s="32"/>
    </row>
  </sheetData>
  <sheetProtection algorithmName="SHA-512" hashValue="Pzcyw7gCCZSupvHIJOoPkps64kUbqwE+UeZZQBBfGF40m1gh0vTWBo9QhMiJjWqFOYovzJv9yL6dhB+Kb/EHBg==" saltValue="7MIJoztDJp+nYTjEfD/pJA==" spinCount="100000" sheet="1" objects="1" scenarios="1" selectLockedCells="1"/>
  <mergeCells count="301">
    <mergeCell ref="C57:F57"/>
    <mergeCell ref="H57:N57"/>
    <mergeCell ref="P57:Y57"/>
    <mergeCell ref="AA57:AB57"/>
    <mergeCell ref="AD57:AQ57"/>
    <mergeCell ref="A56:B56"/>
    <mergeCell ref="C56:F56"/>
    <mergeCell ref="H56:I56"/>
    <mergeCell ref="J56:N56"/>
    <mergeCell ref="P56:Q56"/>
    <mergeCell ref="S56:AQ56"/>
    <mergeCell ref="A57:B57"/>
    <mergeCell ref="AJ66:AQ66"/>
    <mergeCell ref="K8:T8"/>
    <mergeCell ref="U4:AF4"/>
    <mergeCell ref="U8:AF8"/>
    <mergeCell ref="AG8:AQ8"/>
    <mergeCell ref="AG4:AQ4"/>
    <mergeCell ref="AL2:AQ2"/>
    <mergeCell ref="AG2:AK2"/>
    <mergeCell ref="U2:AF2"/>
    <mergeCell ref="J33:N34"/>
    <mergeCell ref="P32:Q34"/>
    <mergeCell ref="AJ65:AQ65"/>
    <mergeCell ref="A60:AQ63"/>
    <mergeCell ref="C55:F55"/>
    <mergeCell ref="H55:I55"/>
    <mergeCell ref="J55:K55"/>
    <mergeCell ref="L55:N55"/>
    <mergeCell ref="P55:Y55"/>
    <mergeCell ref="H35:I35"/>
    <mergeCell ref="P50:Y50"/>
    <mergeCell ref="A50:N50"/>
    <mergeCell ref="A54:K54"/>
    <mergeCell ref="A43:B44"/>
    <mergeCell ref="C43:F44"/>
    <mergeCell ref="A20:B20"/>
    <mergeCell ref="H20:I20"/>
    <mergeCell ref="A21:B21"/>
    <mergeCell ref="A23:B23"/>
    <mergeCell ref="A24:B24"/>
    <mergeCell ref="J21:K21"/>
    <mergeCell ref="L21:N21"/>
    <mergeCell ref="C22:F22"/>
    <mergeCell ref="J22:K22"/>
    <mergeCell ref="L22:N22"/>
    <mergeCell ref="C23:F23"/>
    <mergeCell ref="J23:K23"/>
    <mergeCell ref="L23:N23"/>
    <mergeCell ref="H23:I23"/>
    <mergeCell ref="H24:I24"/>
    <mergeCell ref="BN14:BN16"/>
    <mergeCell ref="AZ14:AZ16"/>
    <mergeCell ref="AA23:AB23"/>
    <mergeCell ref="AA18:AB18"/>
    <mergeCell ref="P39:Q39"/>
    <mergeCell ref="P38:Q38"/>
    <mergeCell ref="P37:Q37"/>
    <mergeCell ref="P36:Q36"/>
    <mergeCell ref="P35:Q35"/>
    <mergeCell ref="AM27:AQ27"/>
    <mergeCell ref="AM19:AQ19"/>
    <mergeCell ref="AM20:AQ20"/>
    <mergeCell ref="AM25:AQ25"/>
    <mergeCell ref="AM23:AQ23"/>
    <mergeCell ref="AM24:AQ24"/>
    <mergeCell ref="AJ25:AK25"/>
    <mergeCell ref="P23:Y23"/>
    <mergeCell ref="AJ24:AK24"/>
    <mergeCell ref="AV14:AV16"/>
    <mergeCell ref="AW14:AW16"/>
    <mergeCell ref="BA14:BJ14"/>
    <mergeCell ref="BK14:BM14"/>
    <mergeCell ref="H15:I16"/>
    <mergeCell ref="A22:B22"/>
    <mergeCell ref="J1:AN1"/>
    <mergeCell ref="K5:T7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A2:J2"/>
    <mergeCell ref="AG9:AQ11"/>
    <mergeCell ref="AG5:AQ7"/>
    <mergeCell ref="U3:AF3"/>
    <mergeCell ref="U5:AF7"/>
    <mergeCell ref="U9:AF11"/>
    <mergeCell ref="AG3:AK3"/>
    <mergeCell ref="AL3:AQ3"/>
    <mergeCell ref="S32:AQ34"/>
    <mergeCell ref="S35:AQ35"/>
    <mergeCell ref="S36:AQ36"/>
    <mergeCell ref="S37:AQ37"/>
    <mergeCell ref="S38:AQ38"/>
    <mergeCell ref="S39:AQ39"/>
    <mergeCell ref="AA55:AB55"/>
    <mergeCell ref="AD55:AI55"/>
    <mergeCell ref="AJ55:AK55"/>
    <mergeCell ref="AM55:AQ55"/>
    <mergeCell ref="AM22:AQ22"/>
    <mergeCell ref="AA14:AB16"/>
    <mergeCell ref="AM21:AQ21"/>
    <mergeCell ref="AA22:AB22"/>
    <mergeCell ref="P17:Y17"/>
    <mergeCell ref="P14:Y16"/>
    <mergeCell ref="AA24:AB24"/>
    <mergeCell ref="P21:Y21"/>
    <mergeCell ref="AD21:AI21"/>
    <mergeCell ref="AJ21:AK21"/>
    <mergeCell ref="P22:Y22"/>
    <mergeCell ref="AD24:AI24"/>
    <mergeCell ref="A52:AQ53"/>
    <mergeCell ref="A55:B55"/>
    <mergeCell ref="AM28:AQ28"/>
    <mergeCell ref="A26:B26"/>
    <mergeCell ref="A27:B27"/>
    <mergeCell ref="A25:B25"/>
    <mergeCell ref="C26:F26"/>
    <mergeCell ref="AM29:AQ29"/>
    <mergeCell ref="AM26:AQ26"/>
    <mergeCell ref="AA28:AB28"/>
    <mergeCell ref="AA25:AB25"/>
    <mergeCell ref="AA27:AB27"/>
    <mergeCell ref="C25:F25"/>
    <mergeCell ref="J25:K25"/>
    <mergeCell ref="L25:N25"/>
    <mergeCell ref="P25:Y25"/>
    <mergeCell ref="AD25:AI25"/>
    <mergeCell ref="J28:K28"/>
    <mergeCell ref="A38:B38"/>
    <mergeCell ref="C38:F38"/>
    <mergeCell ref="H37:I37"/>
    <mergeCell ref="J38:N38"/>
    <mergeCell ref="J39:N39"/>
    <mergeCell ref="H32:N32"/>
    <mergeCell ref="J26:K26"/>
    <mergeCell ref="A14:B16"/>
    <mergeCell ref="A17:B17"/>
    <mergeCell ref="H19:I19"/>
    <mergeCell ref="H22:I22"/>
    <mergeCell ref="A18:B18"/>
    <mergeCell ref="H18:I18"/>
    <mergeCell ref="A13:AQ13"/>
    <mergeCell ref="C17:F17"/>
    <mergeCell ref="C14:F16"/>
    <mergeCell ref="J15:K16"/>
    <mergeCell ref="J17:K17"/>
    <mergeCell ref="L15:N16"/>
    <mergeCell ref="H14:N14"/>
    <mergeCell ref="L17:N17"/>
    <mergeCell ref="AD22:AI22"/>
    <mergeCell ref="AJ22:AK22"/>
    <mergeCell ref="AA21:AB21"/>
    <mergeCell ref="AA20:AB20"/>
    <mergeCell ref="H21:I21"/>
    <mergeCell ref="A19:B19"/>
    <mergeCell ref="H17:I17"/>
    <mergeCell ref="AD20:AI20"/>
    <mergeCell ref="AJ20:AK20"/>
    <mergeCell ref="C21:F21"/>
    <mergeCell ref="BT14:BT16"/>
    <mergeCell ref="BA15:BA16"/>
    <mergeCell ref="AA17:AB17"/>
    <mergeCell ref="AA19:AB19"/>
    <mergeCell ref="BL15:BL16"/>
    <mergeCell ref="BM15:BM16"/>
    <mergeCell ref="BP15:BP16"/>
    <mergeCell ref="BQ15:BQ16"/>
    <mergeCell ref="BR15:BR16"/>
    <mergeCell ref="BK15:BK16"/>
    <mergeCell ref="AY14:AY16"/>
    <mergeCell ref="BS14:BS16"/>
    <mergeCell ref="BO14:BO16"/>
    <mergeCell ref="BP14:BR14"/>
    <mergeCell ref="AM14:AQ16"/>
    <mergeCell ref="AM18:AQ18"/>
    <mergeCell ref="AD14:AK14"/>
    <mergeCell ref="AD17:AI17"/>
    <mergeCell ref="AJ17:AK17"/>
    <mergeCell ref="AD15:AI16"/>
    <mergeCell ref="AJ15:AK16"/>
    <mergeCell ref="AM17:AQ17"/>
    <mergeCell ref="AT14:AT16"/>
    <mergeCell ref="AU14:AU16"/>
    <mergeCell ref="AJ67:AQ67"/>
    <mergeCell ref="AJ68:AQ68"/>
    <mergeCell ref="C18:F18"/>
    <mergeCell ref="J18:K18"/>
    <mergeCell ref="L18:N18"/>
    <mergeCell ref="P18:Y18"/>
    <mergeCell ref="AD18:AI18"/>
    <mergeCell ref="AJ18:AK18"/>
    <mergeCell ref="C19:F19"/>
    <mergeCell ref="J19:K19"/>
    <mergeCell ref="L19:N19"/>
    <mergeCell ref="P19:Y19"/>
    <mergeCell ref="AD19:AI19"/>
    <mergeCell ref="AJ19:AK19"/>
    <mergeCell ref="C20:F20"/>
    <mergeCell ref="J20:K20"/>
    <mergeCell ref="L20:N20"/>
    <mergeCell ref="P20:Y20"/>
    <mergeCell ref="AD23:AI23"/>
    <mergeCell ref="AJ23:AK23"/>
    <mergeCell ref="C24:F24"/>
    <mergeCell ref="J24:K24"/>
    <mergeCell ref="L24:N24"/>
    <mergeCell ref="P24:Y24"/>
    <mergeCell ref="H25:I25"/>
    <mergeCell ref="L28:N28"/>
    <mergeCell ref="P28:Y28"/>
    <mergeCell ref="AD28:AI28"/>
    <mergeCell ref="AJ28:AK28"/>
    <mergeCell ref="AD29:AK29"/>
    <mergeCell ref="AA29:AB29"/>
    <mergeCell ref="P29:Y29"/>
    <mergeCell ref="A29:N29"/>
    <mergeCell ref="L26:N26"/>
    <mergeCell ref="P26:Y26"/>
    <mergeCell ref="AD26:AI26"/>
    <mergeCell ref="AJ26:AK26"/>
    <mergeCell ref="C27:F27"/>
    <mergeCell ref="J27:K27"/>
    <mergeCell ref="L27:N27"/>
    <mergeCell ref="P27:Y27"/>
    <mergeCell ref="AD27:AI27"/>
    <mergeCell ref="AJ27:AK27"/>
    <mergeCell ref="AA26:AB26"/>
    <mergeCell ref="H27:I27"/>
    <mergeCell ref="H26:I26"/>
    <mergeCell ref="A28:B28"/>
    <mergeCell ref="C28:F28"/>
    <mergeCell ref="H28:I28"/>
    <mergeCell ref="H33:I34"/>
    <mergeCell ref="AD45:AQ45"/>
    <mergeCell ref="AA45:AB45"/>
    <mergeCell ref="C45:F45"/>
    <mergeCell ref="A45:B45"/>
    <mergeCell ref="A31:AQ31"/>
    <mergeCell ref="A42:AQ42"/>
    <mergeCell ref="A32:B34"/>
    <mergeCell ref="C32:F34"/>
    <mergeCell ref="A35:B35"/>
    <mergeCell ref="S40:AQ40"/>
    <mergeCell ref="P40:Q40"/>
    <mergeCell ref="H39:I39"/>
    <mergeCell ref="H38:I38"/>
    <mergeCell ref="J35:N35"/>
    <mergeCell ref="J36:N36"/>
    <mergeCell ref="J37:N37"/>
    <mergeCell ref="C35:F35"/>
    <mergeCell ref="A36:B36"/>
    <mergeCell ref="C36:F36"/>
    <mergeCell ref="H36:I36"/>
    <mergeCell ref="A37:B37"/>
    <mergeCell ref="C37:F37"/>
    <mergeCell ref="AD46:AQ46"/>
    <mergeCell ref="AA47:AB47"/>
    <mergeCell ref="AD47:AQ47"/>
    <mergeCell ref="H49:N49"/>
    <mergeCell ref="P49:Y49"/>
    <mergeCell ref="AA48:AB48"/>
    <mergeCell ref="A48:B48"/>
    <mergeCell ref="C48:F48"/>
    <mergeCell ref="A49:B49"/>
    <mergeCell ref="C49:F49"/>
    <mergeCell ref="AA43:AB44"/>
    <mergeCell ref="AD43:AQ44"/>
    <mergeCell ref="AO1:AQ1"/>
    <mergeCell ref="A39:B39"/>
    <mergeCell ref="C39:F39"/>
    <mergeCell ref="A40:N40"/>
    <mergeCell ref="AD50:AQ50"/>
    <mergeCell ref="AA50:AB50"/>
    <mergeCell ref="P43:Y44"/>
    <mergeCell ref="H43:N44"/>
    <mergeCell ref="P45:Y45"/>
    <mergeCell ref="H45:N45"/>
    <mergeCell ref="H46:N46"/>
    <mergeCell ref="P46:Y46"/>
    <mergeCell ref="H47:N47"/>
    <mergeCell ref="P47:Y47"/>
    <mergeCell ref="H48:N48"/>
    <mergeCell ref="P48:Y48"/>
    <mergeCell ref="AD48:AQ48"/>
    <mergeCell ref="AA49:AB49"/>
    <mergeCell ref="AD49:AQ49"/>
    <mergeCell ref="A46:B46"/>
    <mergeCell ref="C46:F46"/>
    <mergeCell ref="A47:B47"/>
    <mergeCell ref="C47:F47"/>
    <mergeCell ref="AA46:AB46"/>
  </mergeCells>
  <conditionalFormatting sqref="C17 L17 P17 AA17">
    <cfRule type="expression" dxfId="26" priority="69">
      <formula>NOT(ISBLANK($C17))</formula>
    </cfRule>
  </conditionalFormatting>
  <conditionalFormatting sqref="P17">
    <cfRule type="expression" dxfId="25" priority="66">
      <formula>OR($C17="C",$C17="K",$C17="L",$C17="N")</formula>
    </cfRule>
    <cfRule type="expression" dxfId="24" priority="67">
      <formula>OR($C17="A",$C17="B",$C17="E",$C17="F",$C17="G",$C17="H",$C17="C2",$C17="N2")</formula>
    </cfRule>
  </conditionalFormatting>
  <conditionalFormatting sqref="H17 J17 J36:J39">
    <cfRule type="expression" dxfId="23" priority="29">
      <formula>NOT(ISBLANK($C17))</formula>
    </cfRule>
  </conditionalFormatting>
  <conditionalFormatting sqref="AD17 AJ17">
    <cfRule type="expression" dxfId="22" priority="28">
      <formula>NOT(ISBLANK($C17))</formula>
    </cfRule>
  </conditionalFormatting>
  <conditionalFormatting sqref="C18:C28 L18:L28 P18:P28 AA18:AA28">
    <cfRule type="expression" dxfId="21" priority="27">
      <formula>NOT(ISBLANK($C18))</formula>
    </cfRule>
  </conditionalFormatting>
  <conditionalFormatting sqref="P18:P28">
    <cfRule type="expression" dxfId="20" priority="25">
      <formula>OR($C18="C",$C18="K",$C18="L",$C18="N")</formula>
    </cfRule>
    <cfRule type="expression" dxfId="19" priority="26">
      <formula>OR($C18="A",$C18="B",$C18="E",$C18="F",$C18="G",$C18="H",$C18="C2",$C18="N2")</formula>
    </cfRule>
  </conditionalFormatting>
  <conditionalFormatting sqref="H18:H28 J18:J28">
    <cfRule type="expression" dxfId="18" priority="24">
      <formula>NOT(ISBLANK($C18))</formula>
    </cfRule>
  </conditionalFormatting>
  <conditionalFormatting sqref="AD18:AD28 AJ18:AJ28">
    <cfRule type="expression" dxfId="17" priority="23">
      <formula>NOT(ISBLANK($C18))</formula>
    </cfRule>
  </conditionalFormatting>
  <conditionalFormatting sqref="C45 P45 AA45">
    <cfRule type="expression" dxfId="16" priority="22">
      <formula>NOT(ISBLANK($C45))</formula>
    </cfRule>
  </conditionalFormatting>
  <conditionalFormatting sqref="H45:N45">
    <cfRule type="expression" dxfId="15" priority="21">
      <formula>NOT(ISBLANK($C45))</formula>
    </cfRule>
  </conditionalFormatting>
  <conditionalFormatting sqref="C46:C49 P46:P49 AA46:AA49">
    <cfRule type="expression" dxfId="14" priority="20">
      <formula>NOT(ISBLANK($C46))</formula>
    </cfRule>
  </conditionalFormatting>
  <conditionalFormatting sqref="H46:N49">
    <cfRule type="expression" dxfId="13" priority="19">
      <formula>NOT(ISBLANK($C46))</formula>
    </cfRule>
  </conditionalFormatting>
  <conditionalFormatting sqref="C35 P35">
    <cfRule type="expression" dxfId="12" priority="18">
      <formula>NOT(ISBLANK($C35))</formula>
    </cfRule>
  </conditionalFormatting>
  <conditionalFormatting sqref="H35 J35">
    <cfRule type="expression" dxfId="11" priority="17">
      <formula>NOT(ISBLANK($C35))</formula>
    </cfRule>
  </conditionalFormatting>
  <conditionalFormatting sqref="C36:C39 P36:P39">
    <cfRule type="expression" dxfId="10" priority="16">
      <formula>NOT(ISBLANK($C36))</formula>
    </cfRule>
  </conditionalFormatting>
  <conditionalFormatting sqref="H36:H39">
    <cfRule type="expression" dxfId="9" priority="15">
      <formula>NOT(ISBLANK($C36))</formula>
    </cfRule>
  </conditionalFormatting>
  <conditionalFormatting sqref="C57 P57 AA57">
    <cfRule type="expression" dxfId="8" priority="9">
      <formula>NOT(ISBLANK($C57))</formula>
    </cfRule>
  </conditionalFormatting>
  <conditionalFormatting sqref="H57:N57">
    <cfRule type="expression" dxfId="7" priority="8">
      <formula>NOT(ISBLANK($C57))</formula>
    </cfRule>
  </conditionalFormatting>
  <conditionalFormatting sqref="C56 P56">
    <cfRule type="expression" dxfId="6" priority="7">
      <formula>NOT(ISBLANK($C56))</formula>
    </cfRule>
  </conditionalFormatting>
  <conditionalFormatting sqref="H56 J56">
    <cfRule type="expression" dxfId="5" priority="6">
      <formula>NOT(ISBLANK($C56))</formula>
    </cfRule>
  </conditionalFormatting>
  <conditionalFormatting sqref="C55 L55 P55 AA55">
    <cfRule type="expression" dxfId="4" priority="5">
      <formula>NOT(ISBLANK($C55))</formula>
    </cfRule>
  </conditionalFormatting>
  <conditionalFormatting sqref="P55">
    <cfRule type="expression" dxfId="3" priority="3">
      <formula>OR($C55="C",$C55="K",$C55="L",$C55="N")</formula>
    </cfRule>
    <cfRule type="expression" dxfId="2" priority="4">
      <formula>OR($C55="A",$C55="B",$C55="E",$C55="F",$C55="G",$C55="H",$C55="C2",$C55="N2")</formula>
    </cfRule>
  </conditionalFormatting>
  <conditionalFormatting sqref="H55 J55">
    <cfRule type="expression" dxfId="1" priority="2">
      <formula>NOT(ISBLANK($C55))</formula>
    </cfRule>
  </conditionalFormatting>
  <conditionalFormatting sqref="AD55 AJ55">
    <cfRule type="expression" dxfId="0" priority="1">
      <formula>NOT(ISBLANK($C55))</formula>
    </cfRule>
  </conditionalFormatting>
  <dataValidations count="9">
    <dataValidation type="list" allowBlank="1" showInputMessage="1" showErrorMessage="1" sqref="C17:C28 C55" xr:uid="{00000000-0002-0000-0000-000000000000}">
      <formula1>PSB</formula1>
    </dataValidation>
    <dataValidation type="list" allowBlank="1" showInputMessage="1" showErrorMessage="1" sqref="L17:N28 L55:N55" xr:uid="{00000000-0002-0000-0000-000001000000}">
      <formula1>IF(NOT(ISBLANK($C17)),Anzahl_B)</formula1>
    </dataValidation>
    <dataValidation type="list" allowBlank="1" showInputMessage="1" showErrorMessage="1" sqref="AD17:AD28 AD55" xr:uid="{00000000-0002-0000-0000-000002000000}">
      <formula1>IF(NOT(ISBLANK($C17)),Zubehoer)</formula1>
    </dataValidation>
    <dataValidation allowBlank="1" showInputMessage="1" showErrorMessage="1" prompt="(neue Zeile mit Alt + Enter)" sqref="U5:AQ7 U9:AQ11" xr:uid="{00000000-0002-0000-0000-000003000000}"/>
    <dataValidation type="list" allowBlank="1" showInputMessage="1" showErrorMessage="1" sqref="C45:F49 C57:F57" xr:uid="{00000000-0002-0000-0000-000004000000}">
      <formula1>CUBO</formula1>
    </dataValidation>
    <dataValidation type="whole" allowBlank="1" showInputMessage="1" showErrorMessage="1" sqref="P56 AA55:AB55 AA57:AB57" xr:uid="{00000000-0002-0000-0000-000005000000}">
      <formula1>1</formula1>
      <formula2>1000</formula2>
    </dataValidation>
    <dataValidation type="list" allowBlank="1" showInputMessage="1" showErrorMessage="1" sqref="C35:F39 C56:F56" xr:uid="{00000000-0002-0000-0000-000006000000}">
      <formula1>psh</formula1>
    </dataValidation>
    <dataValidation allowBlank="1" showInputMessage="1" showErrorMessage="1" prompt="(nuova riga con Alt + Invio)" sqref="K5:T7 K9:T11" xr:uid="{00000000-0002-0000-0000-000007000000}"/>
    <dataValidation type="whole" operator="greaterThanOrEqual" allowBlank="1" showInputMessage="1" showErrorMessage="1" errorTitle="NUMERI DEI PEZZI" error="Sono disponibili solo quantità intere!" sqref="AA17:AB28 P35:Q39 AA45:AB49" xr:uid="{D0967418-DFBA-4892-8993-C1F8BB2D0987}">
      <formula1>1</formula1>
    </dataValidation>
  </dataValidations>
  <hyperlinks>
    <hyperlink ref="W68" r:id="rId1" xr:uid="{209A4E32-6B74-4A04-9149-D0B9E6CCC352}"/>
  </hyperlinks>
  <printOptions horizontalCentered="1"/>
  <pageMargins left="0.31496062992125984" right="0.23622047244094491" top="0.59055118110236227" bottom="0.39370078740157483" header="0.31496062992125984" footer="0.31496062992125984"/>
  <pageSetup paperSize="9" scale="62" orientation="portrait" r:id="rId2"/>
  <colBreaks count="1" manualBreakCount="1">
    <brk id="44" max="1048575" man="1"/>
  </colBreaks>
  <ignoredErrors>
    <ignoredError sqref="H17:I28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2:P1061"/>
  <sheetViews>
    <sheetView zoomScaleNormal="100" workbookViewId="0">
      <selection sqref="A1:A1048576"/>
    </sheetView>
  </sheetViews>
  <sheetFormatPr baseColWidth="10" defaultRowHeight="15" x14ac:dyDescent="0.25"/>
  <cols>
    <col min="1" max="1" width="11.42578125" style="22"/>
    <col min="2" max="2" width="11.5703125" style="22" bestFit="1" customWidth="1"/>
    <col min="3" max="9" width="11.42578125" style="22"/>
    <col min="10" max="10" width="22.140625" style="22" bestFit="1" customWidth="1"/>
    <col min="11" max="12" width="11.42578125" style="22"/>
    <col min="13" max="13" width="13.42578125" style="22" bestFit="1" customWidth="1"/>
    <col min="14" max="15" width="11.42578125" style="22"/>
    <col min="16" max="16" width="23.5703125" style="22" bestFit="1" customWidth="1"/>
    <col min="17" max="16384" width="11.42578125" style="22"/>
  </cols>
  <sheetData>
    <row r="2" spans="2:16" x14ac:dyDescent="0.25">
      <c r="B2" s="275" t="s">
        <v>746</v>
      </c>
      <c r="C2" s="277"/>
      <c r="D2" s="276"/>
      <c r="F2" s="275" t="s">
        <v>747</v>
      </c>
      <c r="G2" s="277"/>
      <c r="H2" s="277"/>
      <c r="J2" s="275" t="s">
        <v>748</v>
      </c>
      <c r="K2" s="276"/>
      <c r="M2" s="64" t="s">
        <v>750</v>
      </c>
      <c r="O2" s="275" t="s">
        <v>756</v>
      </c>
      <c r="P2" s="276"/>
    </row>
    <row r="3" spans="2:16" x14ac:dyDescent="0.25">
      <c r="B3" s="66">
        <v>1</v>
      </c>
      <c r="C3" s="66">
        <v>2</v>
      </c>
      <c r="D3" s="66">
        <v>3</v>
      </c>
      <c r="F3" s="66">
        <v>1</v>
      </c>
      <c r="G3" s="66">
        <v>2</v>
      </c>
      <c r="H3" s="66">
        <v>3</v>
      </c>
      <c r="J3" s="66">
        <v>1</v>
      </c>
      <c r="K3" s="66">
        <v>2</v>
      </c>
      <c r="M3" s="67"/>
      <c r="O3" s="66">
        <v>1</v>
      </c>
      <c r="P3" s="66">
        <v>2</v>
      </c>
    </row>
    <row r="4" spans="2:16" x14ac:dyDescent="0.25">
      <c r="B4" s="55"/>
      <c r="C4" s="55"/>
      <c r="D4" s="55"/>
      <c r="F4" s="65"/>
      <c r="G4" s="65"/>
      <c r="H4" s="65"/>
      <c r="J4" s="57"/>
      <c r="K4" s="57"/>
      <c r="M4" s="55">
        <v>2</v>
      </c>
      <c r="O4" s="65"/>
      <c r="P4" s="65"/>
    </row>
    <row r="5" spans="2:16" x14ac:dyDescent="0.25">
      <c r="B5" s="55" t="s">
        <v>31</v>
      </c>
      <c r="C5" s="56" t="s">
        <v>32</v>
      </c>
      <c r="D5" s="59">
        <v>135</v>
      </c>
      <c r="F5" s="55" t="s">
        <v>757</v>
      </c>
      <c r="G5" s="55">
        <v>25</v>
      </c>
      <c r="H5" s="55" t="s">
        <v>758</v>
      </c>
      <c r="J5" s="57" t="s">
        <v>769</v>
      </c>
      <c r="K5" s="58">
        <v>15</v>
      </c>
      <c r="M5" s="55">
        <v>3</v>
      </c>
      <c r="O5" s="65" t="s">
        <v>752</v>
      </c>
      <c r="P5" s="65" t="s">
        <v>776</v>
      </c>
    </row>
    <row r="6" spans="2:16" x14ac:dyDescent="0.25">
      <c r="B6" s="55" t="s">
        <v>33</v>
      </c>
      <c r="C6" s="56" t="s">
        <v>32</v>
      </c>
      <c r="D6" s="59">
        <v>145</v>
      </c>
      <c r="F6" s="55" t="s">
        <v>761</v>
      </c>
      <c r="G6" s="55">
        <v>25</v>
      </c>
      <c r="H6" s="55" t="s">
        <v>758</v>
      </c>
      <c r="J6" s="57" t="s">
        <v>770</v>
      </c>
      <c r="K6" s="58">
        <v>20</v>
      </c>
      <c r="M6" s="55">
        <v>4</v>
      </c>
      <c r="O6" s="65" t="s">
        <v>753</v>
      </c>
      <c r="P6" s="65" t="s">
        <v>777</v>
      </c>
    </row>
    <row r="7" spans="2:16" x14ac:dyDescent="0.25">
      <c r="B7" s="55" t="s">
        <v>34</v>
      </c>
      <c r="C7" s="56" t="s">
        <v>32</v>
      </c>
      <c r="D7" s="59">
        <v>155</v>
      </c>
      <c r="F7" s="55" t="s">
        <v>762</v>
      </c>
      <c r="G7" s="55">
        <v>32</v>
      </c>
      <c r="H7" s="55" t="s">
        <v>759</v>
      </c>
      <c r="J7" s="57" t="s">
        <v>771</v>
      </c>
      <c r="K7" s="58">
        <v>25</v>
      </c>
      <c r="M7" s="55">
        <v>5</v>
      </c>
      <c r="O7" s="65" t="s">
        <v>754</v>
      </c>
      <c r="P7" s="65" t="s">
        <v>778</v>
      </c>
    </row>
    <row r="8" spans="2:16" x14ac:dyDescent="0.25">
      <c r="B8" s="55" t="s">
        <v>35</v>
      </c>
      <c r="C8" s="56" t="s">
        <v>32</v>
      </c>
      <c r="D8" s="59">
        <v>165</v>
      </c>
      <c r="F8" s="55" t="s">
        <v>763</v>
      </c>
      <c r="G8" s="55">
        <v>32</v>
      </c>
      <c r="H8" s="55" t="s">
        <v>759</v>
      </c>
      <c r="J8" s="57" t="s">
        <v>772</v>
      </c>
      <c r="K8" s="58">
        <v>30</v>
      </c>
      <c r="M8" s="55">
        <v>6</v>
      </c>
      <c r="O8" s="65" t="s">
        <v>755</v>
      </c>
      <c r="P8" s="65" t="s">
        <v>779</v>
      </c>
    </row>
    <row r="9" spans="2:16" x14ac:dyDescent="0.25">
      <c r="B9" s="55" t="s">
        <v>36</v>
      </c>
      <c r="C9" s="56" t="s">
        <v>32</v>
      </c>
      <c r="D9" s="59">
        <v>175</v>
      </c>
      <c r="F9" s="55" t="s">
        <v>764</v>
      </c>
      <c r="G9" s="55">
        <v>32</v>
      </c>
      <c r="H9" s="55" t="s">
        <v>759</v>
      </c>
      <c r="J9" s="57" t="s">
        <v>773</v>
      </c>
      <c r="K9" s="58">
        <v>35</v>
      </c>
      <c r="M9" s="55">
        <v>7</v>
      </c>
    </row>
    <row r="10" spans="2:16" x14ac:dyDescent="0.25">
      <c r="B10" s="55" t="s">
        <v>37</v>
      </c>
      <c r="C10" s="56" t="s">
        <v>32</v>
      </c>
      <c r="D10" s="59">
        <v>185</v>
      </c>
      <c r="F10" s="55" t="s">
        <v>765</v>
      </c>
      <c r="G10" s="55">
        <v>40</v>
      </c>
      <c r="H10" s="55" t="s">
        <v>760</v>
      </c>
      <c r="J10" s="57" t="s">
        <v>774</v>
      </c>
      <c r="K10" s="58">
        <v>40</v>
      </c>
      <c r="M10" s="55">
        <v>8</v>
      </c>
    </row>
    <row r="11" spans="2:16" x14ac:dyDescent="0.25">
      <c r="B11" s="55" t="s">
        <v>38</v>
      </c>
      <c r="C11" s="56" t="s">
        <v>32</v>
      </c>
      <c r="D11" s="59">
        <v>195</v>
      </c>
      <c r="F11" s="55" t="s">
        <v>766</v>
      </c>
      <c r="G11" s="55">
        <v>40</v>
      </c>
      <c r="H11" s="55" t="s">
        <v>760</v>
      </c>
      <c r="J11" s="57" t="s">
        <v>775</v>
      </c>
      <c r="K11" s="58">
        <v>45</v>
      </c>
      <c r="M11" s="55">
        <v>9</v>
      </c>
    </row>
    <row r="12" spans="2:16" x14ac:dyDescent="0.25">
      <c r="B12" s="55" t="s">
        <v>39</v>
      </c>
      <c r="C12" s="56" t="s">
        <v>32</v>
      </c>
      <c r="D12" s="59">
        <v>205</v>
      </c>
      <c r="F12" s="55" t="s">
        <v>767</v>
      </c>
      <c r="G12" s="55">
        <v>40</v>
      </c>
      <c r="H12" s="55" t="s">
        <v>760</v>
      </c>
      <c r="M12" s="55">
        <v>10</v>
      </c>
    </row>
    <row r="13" spans="2:16" x14ac:dyDescent="0.25">
      <c r="B13" s="55" t="s">
        <v>40</v>
      </c>
      <c r="C13" s="56" t="s">
        <v>32</v>
      </c>
      <c r="D13" s="59">
        <v>215</v>
      </c>
    </row>
    <row r="14" spans="2:16" x14ac:dyDescent="0.25">
      <c r="B14" s="55" t="s">
        <v>41</v>
      </c>
      <c r="C14" s="56" t="s">
        <v>32</v>
      </c>
      <c r="D14" s="59">
        <v>225</v>
      </c>
    </row>
    <row r="15" spans="2:16" x14ac:dyDescent="0.25">
      <c r="B15" s="55" t="s">
        <v>42</v>
      </c>
      <c r="C15" s="56" t="s">
        <v>32</v>
      </c>
      <c r="D15" s="59">
        <v>235</v>
      </c>
    </row>
    <row r="16" spans="2:16" x14ac:dyDescent="0.25">
      <c r="B16" s="55" t="s">
        <v>43</v>
      </c>
      <c r="C16" s="56" t="s">
        <v>32</v>
      </c>
      <c r="D16" s="59">
        <v>245</v>
      </c>
    </row>
    <row r="17" spans="2:4" x14ac:dyDescent="0.25">
      <c r="B17" s="55" t="s">
        <v>44</v>
      </c>
      <c r="C17" s="56" t="s">
        <v>32</v>
      </c>
      <c r="D17" s="59">
        <v>255</v>
      </c>
    </row>
    <row r="18" spans="2:4" x14ac:dyDescent="0.25">
      <c r="B18" s="55" t="s">
        <v>45</v>
      </c>
      <c r="C18" s="56" t="s">
        <v>32</v>
      </c>
      <c r="D18" s="59">
        <v>265</v>
      </c>
    </row>
    <row r="19" spans="2:4" x14ac:dyDescent="0.25">
      <c r="B19" s="55" t="s">
        <v>46</v>
      </c>
      <c r="C19" s="56" t="s">
        <v>32</v>
      </c>
      <c r="D19" s="59">
        <v>275</v>
      </c>
    </row>
    <row r="20" spans="2:4" x14ac:dyDescent="0.25">
      <c r="B20" s="55" t="s">
        <v>47</v>
      </c>
      <c r="C20" s="56" t="s">
        <v>32</v>
      </c>
      <c r="D20" s="59">
        <v>285</v>
      </c>
    </row>
    <row r="21" spans="2:4" x14ac:dyDescent="0.25">
      <c r="B21" s="55" t="s">
        <v>48</v>
      </c>
      <c r="C21" s="56" t="s">
        <v>32</v>
      </c>
      <c r="D21" s="59">
        <v>295</v>
      </c>
    </row>
    <row r="22" spans="2:4" x14ac:dyDescent="0.25">
      <c r="B22" s="55" t="s">
        <v>49</v>
      </c>
      <c r="C22" s="56" t="s">
        <v>32</v>
      </c>
      <c r="D22" s="59">
        <v>305</v>
      </c>
    </row>
    <row r="23" spans="2:4" x14ac:dyDescent="0.25">
      <c r="B23" s="55" t="s">
        <v>50</v>
      </c>
      <c r="C23" s="56" t="s">
        <v>32</v>
      </c>
      <c r="D23" s="59">
        <v>315</v>
      </c>
    </row>
    <row r="24" spans="2:4" x14ac:dyDescent="0.25">
      <c r="B24" s="55" t="s">
        <v>51</v>
      </c>
      <c r="C24" s="56" t="s">
        <v>32</v>
      </c>
      <c r="D24" s="59">
        <v>325</v>
      </c>
    </row>
    <row r="25" spans="2:4" x14ac:dyDescent="0.25">
      <c r="B25" s="55" t="s">
        <v>52</v>
      </c>
      <c r="C25" s="56" t="s">
        <v>32</v>
      </c>
      <c r="D25" s="59">
        <v>335</v>
      </c>
    </row>
    <row r="26" spans="2:4" x14ac:dyDescent="0.25">
      <c r="B26" s="55" t="s">
        <v>53</v>
      </c>
      <c r="C26" s="56" t="s">
        <v>32</v>
      </c>
      <c r="D26" s="59">
        <v>345</v>
      </c>
    </row>
    <row r="27" spans="2:4" x14ac:dyDescent="0.25">
      <c r="B27" s="55" t="s">
        <v>54</v>
      </c>
      <c r="C27" s="56" t="s">
        <v>32</v>
      </c>
      <c r="D27" s="59">
        <v>355</v>
      </c>
    </row>
    <row r="28" spans="2:4" x14ac:dyDescent="0.25">
      <c r="B28" s="55" t="s">
        <v>55</v>
      </c>
      <c r="C28" s="56" t="s">
        <v>32</v>
      </c>
      <c r="D28" s="59">
        <v>365</v>
      </c>
    </row>
    <row r="29" spans="2:4" x14ac:dyDescent="0.25">
      <c r="B29" s="55" t="s">
        <v>56</v>
      </c>
      <c r="C29" s="56" t="s">
        <v>32</v>
      </c>
      <c r="D29" s="59">
        <v>375</v>
      </c>
    </row>
    <row r="30" spans="2:4" x14ac:dyDescent="0.25">
      <c r="B30" s="55" t="s">
        <v>57</v>
      </c>
      <c r="C30" s="56" t="s">
        <v>32</v>
      </c>
      <c r="D30" s="59">
        <v>385</v>
      </c>
    </row>
    <row r="31" spans="2:4" x14ac:dyDescent="0.25">
      <c r="B31" s="55" t="s">
        <v>58</v>
      </c>
      <c r="C31" s="56" t="s">
        <v>32</v>
      </c>
      <c r="D31" s="59">
        <v>395</v>
      </c>
    </row>
    <row r="32" spans="2:4" x14ac:dyDescent="0.25">
      <c r="B32" s="55" t="s">
        <v>59</v>
      </c>
      <c r="C32" s="56" t="s">
        <v>32</v>
      </c>
      <c r="D32" s="59">
        <v>405</v>
      </c>
    </row>
    <row r="33" spans="2:4" x14ac:dyDescent="0.25">
      <c r="B33" s="55" t="s">
        <v>60</v>
      </c>
      <c r="C33" s="56" t="s">
        <v>32</v>
      </c>
      <c r="D33" s="59">
        <v>415</v>
      </c>
    </row>
    <row r="34" spans="2:4" x14ac:dyDescent="0.25">
      <c r="B34" s="55" t="s">
        <v>61</v>
      </c>
      <c r="C34" s="56" t="s">
        <v>32</v>
      </c>
      <c r="D34" s="59">
        <v>425</v>
      </c>
    </row>
    <row r="35" spans="2:4" x14ac:dyDescent="0.25">
      <c r="B35" s="55" t="s">
        <v>62</v>
      </c>
      <c r="C35" s="56" t="s">
        <v>32</v>
      </c>
      <c r="D35" s="59">
        <v>435</v>
      </c>
    </row>
    <row r="36" spans="2:4" x14ac:dyDescent="0.25">
      <c r="B36" s="55" t="s">
        <v>63</v>
      </c>
      <c r="C36" s="56" t="s">
        <v>32</v>
      </c>
      <c r="D36" s="59">
        <v>445</v>
      </c>
    </row>
    <row r="37" spans="2:4" x14ac:dyDescent="0.25">
      <c r="B37" s="55" t="s">
        <v>64</v>
      </c>
      <c r="C37" s="56" t="s">
        <v>32</v>
      </c>
      <c r="D37" s="59">
        <v>455</v>
      </c>
    </row>
    <row r="38" spans="2:4" x14ac:dyDescent="0.25">
      <c r="B38" s="55" t="s">
        <v>65</v>
      </c>
      <c r="C38" s="56" t="s">
        <v>32</v>
      </c>
      <c r="D38" s="59">
        <v>465</v>
      </c>
    </row>
    <row r="39" spans="2:4" x14ac:dyDescent="0.25">
      <c r="B39" s="55" t="s">
        <v>66</v>
      </c>
      <c r="C39" s="56" t="s">
        <v>32</v>
      </c>
      <c r="D39" s="59">
        <v>475</v>
      </c>
    </row>
    <row r="40" spans="2:4" x14ac:dyDescent="0.25">
      <c r="B40" s="55" t="s">
        <v>67</v>
      </c>
      <c r="C40" s="56" t="s">
        <v>32</v>
      </c>
      <c r="D40" s="59">
        <v>485</v>
      </c>
    </row>
    <row r="41" spans="2:4" x14ac:dyDescent="0.25">
      <c r="B41" s="55" t="s">
        <v>68</v>
      </c>
      <c r="C41" s="56" t="s">
        <v>32</v>
      </c>
      <c r="D41" s="59">
        <v>495</v>
      </c>
    </row>
    <row r="42" spans="2:4" x14ac:dyDescent="0.25">
      <c r="B42" s="55" t="s">
        <v>69</v>
      </c>
      <c r="C42" s="56" t="s">
        <v>32</v>
      </c>
      <c r="D42" s="59">
        <v>505</v>
      </c>
    </row>
    <row r="43" spans="2:4" x14ac:dyDescent="0.25">
      <c r="B43" s="55" t="s">
        <v>70</v>
      </c>
      <c r="C43" s="56" t="s">
        <v>32</v>
      </c>
      <c r="D43" s="59">
        <v>515</v>
      </c>
    </row>
    <row r="44" spans="2:4" x14ac:dyDescent="0.25">
      <c r="B44" s="55" t="s">
        <v>71</v>
      </c>
      <c r="C44" s="56" t="s">
        <v>32</v>
      </c>
      <c r="D44" s="59">
        <v>525</v>
      </c>
    </row>
    <row r="45" spans="2:4" x14ac:dyDescent="0.25">
      <c r="B45" s="55" t="s">
        <v>72</v>
      </c>
      <c r="C45" s="56" t="s">
        <v>32</v>
      </c>
      <c r="D45" s="59">
        <v>535</v>
      </c>
    </row>
    <row r="46" spans="2:4" x14ac:dyDescent="0.25">
      <c r="B46" s="55" t="s">
        <v>73</v>
      </c>
      <c r="C46" s="56" t="s">
        <v>32</v>
      </c>
      <c r="D46" s="59">
        <v>545</v>
      </c>
    </row>
    <row r="47" spans="2:4" x14ac:dyDescent="0.25">
      <c r="B47" s="55" t="s">
        <v>74</v>
      </c>
      <c r="C47" s="56" t="s">
        <v>32</v>
      </c>
      <c r="D47" s="59">
        <v>555</v>
      </c>
    </row>
    <row r="48" spans="2:4" x14ac:dyDescent="0.25">
      <c r="B48" s="55" t="s">
        <v>75</v>
      </c>
      <c r="C48" s="56" t="s">
        <v>32</v>
      </c>
      <c r="D48" s="59">
        <v>565</v>
      </c>
    </row>
    <row r="49" spans="2:4" x14ac:dyDescent="0.25">
      <c r="B49" s="55" t="s">
        <v>76</v>
      </c>
      <c r="C49" s="56" t="s">
        <v>32</v>
      </c>
      <c r="D49" s="59">
        <v>575</v>
      </c>
    </row>
    <row r="50" spans="2:4" x14ac:dyDescent="0.25">
      <c r="B50" s="55" t="s">
        <v>77</v>
      </c>
      <c r="C50" s="56" t="s">
        <v>32</v>
      </c>
      <c r="D50" s="59">
        <v>585</v>
      </c>
    </row>
    <row r="51" spans="2:4" x14ac:dyDescent="0.25">
      <c r="B51" s="55" t="s">
        <v>78</v>
      </c>
      <c r="C51" s="56" t="s">
        <v>32</v>
      </c>
      <c r="D51" s="59">
        <v>595</v>
      </c>
    </row>
    <row r="52" spans="2:4" x14ac:dyDescent="0.25">
      <c r="B52" s="55" t="s">
        <v>79</v>
      </c>
      <c r="C52" s="56" t="s">
        <v>32</v>
      </c>
      <c r="D52" s="59">
        <v>605</v>
      </c>
    </row>
    <row r="53" spans="2:4" x14ac:dyDescent="0.25">
      <c r="B53" s="55" t="s">
        <v>80</v>
      </c>
      <c r="C53" s="56" t="s">
        <v>32</v>
      </c>
      <c r="D53" s="59">
        <v>615</v>
      </c>
    </row>
    <row r="54" spans="2:4" x14ac:dyDescent="0.25">
      <c r="B54" s="55" t="s">
        <v>81</v>
      </c>
      <c r="C54" s="56" t="s">
        <v>32</v>
      </c>
      <c r="D54" s="59">
        <v>625</v>
      </c>
    </row>
    <row r="55" spans="2:4" x14ac:dyDescent="0.25">
      <c r="B55" s="55" t="s">
        <v>82</v>
      </c>
      <c r="C55" s="56" t="s">
        <v>32</v>
      </c>
      <c r="D55" s="59">
        <v>635</v>
      </c>
    </row>
    <row r="56" spans="2:4" x14ac:dyDescent="0.25">
      <c r="B56" s="55" t="s">
        <v>83</v>
      </c>
      <c r="C56" s="56" t="s">
        <v>32</v>
      </c>
      <c r="D56" s="59">
        <v>645</v>
      </c>
    </row>
    <row r="57" spans="2:4" x14ac:dyDescent="0.25">
      <c r="B57" s="55" t="s">
        <v>84</v>
      </c>
      <c r="C57" s="56" t="s">
        <v>32</v>
      </c>
      <c r="D57" s="59">
        <v>655</v>
      </c>
    </row>
    <row r="58" spans="2:4" x14ac:dyDescent="0.25">
      <c r="B58" s="55" t="s">
        <v>85</v>
      </c>
      <c r="C58" s="56" t="s">
        <v>32</v>
      </c>
      <c r="D58" s="59">
        <v>665</v>
      </c>
    </row>
    <row r="59" spans="2:4" x14ac:dyDescent="0.25">
      <c r="B59" s="55" t="s">
        <v>86</v>
      </c>
      <c r="C59" s="56" t="s">
        <v>32</v>
      </c>
      <c r="D59" s="59">
        <v>675</v>
      </c>
    </row>
    <row r="60" spans="2:4" x14ac:dyDescent="0.25">
      <c r="B60" s="55" t="s">
        <v>87</v>
      </c>
      <c r="C60" s="56" t="s">
        <v>32</v>
      </c>
      <c r="D60" s="59">
        <v>685</v>
      </c>
    </row>
    <row r="61" spans="2:4" x14ac:dyDescent="0.25">
      <c r="B61" s="55" t="s">
        <v>88</v>
      </c>
      <c r="C61" s="56" t="s">
        <v>32</v>
      </c>
      <c r="D61" s="59">
        <v>695</v>
      </c>
    </row>
    <row r="62" spans="2:4" x14ac:dyDescent="0.25">
      <c r="B62" s="55" t="s">
        <v>89</v>
      </c>
      <c r="C62" s="56" t="s">
        <v>32</v>
      </c>
      <c r="D62" s="59">
        <v>705</v>
      </c>
    </row>
    <row r="63" spans="2:4" x14ac:dyDescent="0.25">
      <c r="B63" s="55" t="s">
        <v>90</v>
      </c>
      <c r="C63" s="56" t="s">
        <v>32</v>
      </c>
      <c r="D63" s="59">
        <v>715</v>
      </c>
    </row>
    <row r="64" spans="2:4" x14ac:dyDescent="0.25">
      <c r="B64" s="55" t="s">
        <v>91</v>
      </c>
      <c r="C64" s="56" t="s">
        <v>32</v>
      </c>
      <c r="D64" s="59">
        <v>725</v>
      </c>
    </row>
    <row r="65" spans="2:4" x14ac:dyDescent="0.25">
      <c r="B65" s="55" t="s">
        <v>92</v>
      </c>
      <c r="C65" s="56" t="s">
        <v>32</v>
      </c>
      <c r="D65" s="59">
        <v>735</v>
      </c>
    </row>
    <row r="66" spans="2:4" x14ac:dyDescent="0.25">
      <c r="B66" s="55" t="s">
        <v>93</v>
      </c>
      <c r="C66" s="56" t="s">
        <v>32</v>
      </c>
      <c r="D66" s="59">
        <v>745</v>
      </c>
    </row>
    <row r="67" spans="2:4" x14ac:dyDescent="0.25">
      <c r="B67" s="55" t="s">
        <v>94</v>
      </c>
      <c r="C67" s="56" t="s">
        <v>32</v>
      </c>
      <c r="D67" s="59">
        <v>755</v>
      </c>
    </row>
    <row r="68" spans="2:4" x14ac:dyDescent="0.25">
      <c r="B68" s="55" t="s">
        <v>95</v>
      </c>
      <c r="C68" s="56" t="s">
        <v>32</v>
      </c>
      <c r="D68" s="59">
        <v>765</v>
      </c>
    </row>
    <row r="69" spans="2:4" x14ac:dyDescent="0.25">
      <c r="B69" s="55" t="s">
        <v>96</v>
      </c>
      <c r="C69" s="56" t="s">
        <v>32</v>
      </c>
      <c r="D69" s="59">
        <v>775</v>
      </c>
    </row>
    <row r="70" spans="2:4" x14ac:dyDescent="0.25">
      <c r="B70" s="55" t="s">
        <v>97</v>
      </c>
      <c r="C70" s="56" t="s">
        <v>32</v>
      </c>
      <c r="D70" s="59">
        <v>785</v>
      </c>
    </row>
    <row r="71" spans="2:4" x14ac:dyDescent="0.25">
      <c r="B71" s="55" t="s">
        <v>98</v>
      </c>
      <c r="C71" s="56" t="s">
        <v>32</v>
      </c>
      <c r="D71" s="59">
        <v>795</v>
      </c>
    </row>
    <row r="72" spans="2:4" x14ac:dyDescent="0.25">
      <c r="B72" s="55" t="s">
        <v>99</v>
      </c>
      <c r="C72" s="56" t="s">
        <v>32</v>
      </c>
      <c r="D72" s="59">
        <v>805</v>
      </c>
    </row>
    <row r="73" spans="2:4" x14ac:dyDescent="0.25">
      <c r="B73" s="55" t="s">
        <v>100</v>
      </c>
      <c r="C73" s="56" t="s">
        <v>32</v>
      </c>
      <c r="D73" s="59">
        <v>815</v>
      </c>
    </row>
    <row r="74" spans="2:4" x14ac:dyDescent="0.25">
      <c r="B74" s="55" t="s">
        <v>101</v>
      </c>
      <c r="C74" s="56" t="s">
        <v>32</v>
      </c>
      <c r="D74" s="59">
        <v>825</v>
      </c>
    </row>
    <row r="75" spans="2:4" x14ac:dyDescent="0.25">
      <c r="B75" s="55" t="s">
        <v>102</v>
      </c>
      <c r="C75" s="56" t="s">
        <v>32</v>
      </c>
      <c r="D75" s="59">
        <v>835</v>
      </c>
    </row>
    <row r="76" spans="2:4" x14ac:dyDescent="0.25">
      <c r="B76" s="55" t="s">
        <v>103</v>
      </c>
      <c r="C76" s="56" t="s">
        <v>32</v>
      </c>
      <c r="D76" s="59">
        <v>845</v>
      </c>
    </row>
    <row r="77" spans="2:4" x14ac:dyDescent="0.25">
      <c r="B77" s="55" t="s">
        <v>104</v>
      </c>
      <c r="C77" s="56" t="s">
        <v>32</v>
      </c>
      <c r="D77" s="59">
        <v>855</v>
      </c>
    </row>
    <row r="78" spans="2:4" x14ac:dyDescent="0.25">
      <c r="B78" s="55" t="s">
        <v>105</v>
      </c>
      <c r="C78" s="56" t="s">
        <v>32</v>
      </c>
      <c r="D78" s="59">
        <v>865</v>
      </c>
    </row>
    <row r="79" spans="2:4" x14ac:dyDescent="0.25">
      <c r="B79" s="55" t="s">
        <v>106</v>
      </c>
      <c r="C79" s="56" t="s">
        <v>32</v>
      </c>
      <c r="D79" s="59">
        <v>875</v>
      </c>
    </row>
    <row r="80" spans="2:4" x14ac:dyDescent="0.25">
      <c r="B80" s="55" t="s">
        <v>107</v>
      </c>
      <c r="C80" s="56" t="s">
        <v>32</v>
      </c>
      <c r="D80" s="59">
        <v>885</v>
      </c>
    </row>
    <row r="81" spans="2:4" x14ac:dyDescent="0.25">
      <c r="B81" s="55" t="s">
        <v>108</v>
      </c>
      <c r="C81" s="56" t="s">
        <v>32</v>
      </c>
      <c r="D81" s="59">
        <v>895</v>
      </c>
    </row>
    <row r="82" spans="2:4" x14ac:dyDescent="0.25">
      <c r="B82" s="55" t="s">
        <v>109</v>
      </c>
      <c r="C82" s="56" t="s">
        <v>32</v>
      </c>
      <c r="D82" s="59">
        <v>905</v>
      </c>
    </row>
    <row r="83" spans="2:4" x14ac:dyDescent="0.25">
      <c r="B83" s="55" t="s">
        <v>110</v>
      </c>
      <c r="C83" s="56" t="s">
        <v>32</v>
      </c>
      <c r="D83" s="59">
        <v>915</v>
      </c>
    </row>
    <row r="84" spans="2:4" x14ac:dyDescent="0.25">
      <c r="B84" s="55" t="s">
        <v>111</v>
      </c>
      <c r="C84" s="56" t="s">
        <v>32</v>
      </c>
      <c r="D84" s="59">
        <v>925</v>
      </c>
    </row>
    <row r="85" spans="2:4" x14ac:dyDescent="0.25">
      <c r="B85" s="55" t="s">
        <v>112</v>
      </c>
      <c r="C85" s="56" t="s">
        <v>32</v>
      </c>
      <c r="D85" s="59">
        <v>935</v>
      </c>
    </row>
    <row r="86" spans="2:4" x14ac:dyDescent="0.25">
      <c r="B86" s="55" t="s">
        <v>113</v>
      </c>
      <c r="C86" s="56" t="s">
        <v>32</v>
      </c>
      <c r="D86" s="59">
        <v>945</v>
      </c>
    </row>
    <row r="87" spans="2:4" x14ac:dyDescent="0.25">
      <c r="B87" s="55" t="s">
        <v>114</v>
      </c>
      <c r="C87" s="56" t="s">
        <v>32</v>
      </c>
      <c r="D87" s="59">
        <v>955</v>
      </c>
    </row>
    <row r="88" spans="2:4" x14ac:dyDescent="0.25">
      <c r="B88" s="55" t="s">
        <v>115</v>
      </c>
      <c r="C88" s="56" t="s">
        <v>32</v>
      </c>
      <c r="D88" s="59">
        <v>965</v>
      </c>
    </row>
    <row r="89" spans="2:4" x14ac:dyDescent="0.25">
      <c r="B89" s="55" t="s">
        <v>116</v>
      </c>
      <c r="C89" s="56" t="s">
        <v>32</v>
      </c>
      <c r="D89" s="59">
        <v>975</v>
      </c>
    </row>
    <row r="90" spans="2:4" x14ac:dyDescent="0.25">
      <c r="B90" s="55" t="s">
        <v>117</v>
      </c>
      <c r="C90" s="56" t="s">
        <v>32</v>
      </c>
      <c r="D90" s="59">
        <v>985</v>
      </c>
    </row>
    <row r="91" spans="2:4" x14ac:dyDescent="0.25">
      <c r="B91" s="55" t="s">
        <v>118</v>
      </c>
      <c r="C91" s="56" t="s">
        <v>32</v>
      </c>
      <c r="D91" s="59">
        <v>995</v>
      </c>
    </row>
    <row r="92" spans="2:4" x14ac:dyDescent="0.25">
      <c r="B92" s="55" t="s">
        <v>119</v>
      </c>
      <c r="C92" s="56" t="s">
        <v>120</v>
      </c>
      <c r="D92" s="59">
        <v>135</v>
      </c>
    </row>
    <row r="93" spans="2:4" x14ac:dyDescent="0.25">
      <c r="B93" s="55" t="s">
        <v>121</v>
      </c>
      <c r="C93" s="56" t="s">
        <v>120</v>
      </c>
      <c r="D93" s="59">
        <v>145</v>
      </c>
    </row>
    <row r="94" spans="2:4" x14ac:dyDescent="0.25">
      <c r="B94" s="55" t="s">
        <v>122</v>
      </c>
      <c r="C94" s="56" t="s">
        <v>120</v>
      </c>
      <c r="D94" s="59">
        <v>155</v>
      </c>
    </row>
    <row r="95" spans="2:4" x14ac:dyDescent="0.25">
      <c r="B95" s="55" t="s">
        <v>123</v>
      </c>
      <c r="C95" s="56" t="s">
        <v>120</v>
      </c>
      <c r="D95" s="59">
        <v>165</v>
      </c>
    </row>
    <row r="96" spans="2:4" x14ac:dyDescent="0.25">
      <c r="B96" s="55" t="s">
        <v>124</v>
      </c>
      <c r="C96" s="56" t="s">
        <v>120</v>
      </c>
      <c r="D96" s="59">
        <v>175</v>
      </c>
    </row>
    <row r="97" spans="2:4" x14ac:dyDescent="0.25">
      <c r="B97" s="55" t="s">
        <v>125</v>
      </c>
      <c r="C97" s="56" t="s">
        <v>120</v>
      </c>
      <c r="D97" s="59">
        <v>185</v>
      </c>
    </row>
    <row r="98" spans="2:4" x14ac:dyDescent="0.25">
      <c r="B98" s="55" t="s">
        <v>126</v>
      </c>
      <c r="C98" s="56" t="s">
        <v>120</v>
      </c>
      <c r="D98" s="59">
        <v>195</v>
      </c>
    </row>
    <row r="99" spans="2:4" x14ac:dyDescent="0.25">
      <c r="B99" s="55" t="s">
        <v>127</v>
      </c>
      <c r="C99" s="56" t="s">
        <v>120</v>
      </c>
      <c r="D99" s="59">
        <v>205</v>
      </c>
    </row>
    <row r="100" spans="2:4" x14ac:dyDescent="0.25">
      <c r="B100" s="55" t="s">
        <v>128</v>
      </c>
      <c r="C100" s="56" t="s">
        <v>120</v>
      </c>
      <c r="D100" s="59">
        <v>215</v>
      </c>
    </row>
    <row r="101" spans="2:4" x14ac:dyDescent="0.25">
      <c r="B101" s="55" t="s">
        <v>129</v>
      </c>
      <c r="C101" s="56" t="s">
        <v>120</v>
      </c>
      <c r="D101" s="59">
        <v>225</v>
      </c>
    </row>
    <row r="102" spans="2:4" x14ac:dyDescent="0.25">
      <c r="B102" s="55" t="s">
        <v>130</v>
      </c>
      <c r="C102" s="56" t="s">
        <v>120</v>
      </c>
      <c r="D102" s="59">
        <v>235</v>
      </c>
    </row>
    <row r="103" spans="2:4" x14ac:dyDescent="0.25">
      <c r="B103" s="55" t="s">
        <v>131</v>
      </c>
      <c r="C103" s="56" t="s">
        <v>120</v>
      </c>
      <c r="D103" s="59">
        <v>245</v>
      </c>
    </row>
    <row r="104" spans="2:4" x14ac:dyDescent="0.25">
      <c r="B104" s="55" t="s">
        <v>132</v>
      </c>
      <c r="C104" s="56" t="s">
        <v>120</v>
      </c>
      <c r="D104" s="59">
        <v>255</v>
      </c>
    </row>
    <row r="105" spans="2:4" x14ac:dyDescent="0.25">
      <c r="B105" s="55" t="s">
        <v>133</v>
      </c>
      <c r="C105" s="56" t="s">
        <v>120</v>
      </c>
      <c r="D105" s="59">
        <v>265</v>
      </c>
    </row>
    <row r="106" spans="2:4" x14ac:dyDescent="0.25">
      <c r="B106" s="55" t="s">
        <v>134</v>
      </c>
      <c r="C106" s="56" t="s">
        <v>120</v>
      </c>
      <c r="D106" s="59">
        <v>275</v>
      </c>
    </row>
    <row r="107" spans="2:4" x14ac:dyDescent="0.25">
      <c r="B107" s="55" t="s">
        <v>135</v>
      </c>
      <c r="C107" s="56" t="s">
        <v>120</v>
      </c>
      <c r="D107" s="59">
        <v>285</v>
      </c>
    </row>
    <row r="108" spans="2:4" x14ac:dyDescent="0.25">
      <c r="B108" s="55" t="s">
        <v>136</v>
      </c>
      <c r="C108" s="56" t="s">
        <v>120</v>
      </c>
      <c r="D108" s="59">
        <v>295</v>
      </c>
    </row>
    <row r="109" spans="2:4" x14ac:dyDescent="0.25">
      <c r="B109" s="55" t="s">
        <v>137</v>
      </c>
      <c r="C109" s="56" t="s">
        <v>120</v>
      </c>
      <c r="D109" s="59">
        <v>305</v>
      </c>
    </row>
    <row r="110" spans="2:4" x14ac:dyDescent="0.25">
      <c r="B110" s="55" t="s">
        <v>138</v>
      </c>
      <c r="C110" s="56" t="s">
        <v>120</v>
      </c>
      <c r="D110" s="59">
        <v>315</v>
      </c>
    </row>
    <row r="111" spans="2:4" x14ac:dyDescent="0.25">
      <c r="B111" s="55" t="s">
        <v>139</v>
      </c>
      <c r="C111" s="56" t="s">
        <v>120</v>
      </c>
      <c r="D111" s="59">
        <v>325</v>
      </c>
    </row>
    <row r="112" spans="2:4" x14ac:dyDescent="0.25">
      <c r="B112" s="55" t="s">
        <v>140</v>
      </c>
      <c r="C112" s="56" t="s">
        <v>120</v>
      </c>
      <c r="D112" s="59">
        <v>335</v>
      </c>
    </row>
    <row r="113" spans="2:4" x14ac:dyDescent="0.25">
      <c r="B113" s="55" t="s">
        <v>141</v>
      </c>
      <c r="C113" s="56" t="s">
        <v>120</v>
      </c>
      <c r="D113" s="59">
        <v>345</v>
      </c>
    </row>
    <row r="114" spans="2:4" x14ac:dyDescent="0.25">
      <c r="B114" s="55" t="s">
        <v>142</v>
      </c>
      <c r="C114" s="56" t="s">
        <v>120</v>
      </c>
      <c r="D114" s="59">
        <v>355</v>
      </c>
    </row>
    <row r="115" spans="2:4" x14ac:dyDescent="0.25">
      <c r="B115" s="55" t="s">
        <v>143</v>
      </c>
      <c r="C115" s="56" t="s">
        <v>120</v>
      </c>
      <c r="D115" s="59">
        <v>365</v>
      </c>
    </row>
    <row r="116" spans="2:4" x14ac:dyDescent="0.25">
      <c r="B116" s="55" t="s">
        <v>144</v>
      </c>
      <c r="C116" s="56" t="s">
        <v>120</v>
      </c>
      <c r="D116" s="59">
        <v>375</v>
      </c>
    </row>
    <row r="117" spans="2:4" x14ac:dyDescent="0.25">
      <c r="B117" s="55" t="s">
        <v>145</v>
      </c>
      <c r="C117" s="56" t="s">
        <v>120</v>
      </c>
      <c r="D117" s="59">
        <v>385</v>
      </c>
    </row>
    <row r="118" spans="2:4" x14ac:dyDescent="0.25">
      <c r="B118" s="55" t="s">
        <v>146</v>
      </c>
      <c r="C118" s="56" t="s">
        <v>120</v>
      </c>
      <c r="D118" s="59">
        <v>395</v>
      </c>
    </row>
    <row r="119" spans="2:4" x14ac:dyDescent="0.25">
      <c r="B119" s="55" t="s">
        <v>147</v>
      </c>
      <c r="C119" s="56" t="s">
        <v>120</v>
      </c>
      <c r="D119" s="59">
        <v>405</v>
      </c>
    </row>
    <row r="120" spans="2:4" x14ac:dyDescent="0.25">
      <c r="B120" s="55" t="s">
        <v>148</v>
      </c>
      <c r="C120" s="56" t="s">
        <v>120</v>
      </c>
      <c r="D120" s="59">
        <v>415</v>
      </c>
    </row>
    <row r="121" spans="2:4" x14ac:dyDescent="0.25">
      <c r="B121" s="55" t="s">
        <v>149</v>
      </c>
      <c r="C121" s="56" t="s">
        <v>120</v>
      </c>
      <c r="D121" s="59">
        <v>425</v>
      </c>
    </row>
    <row r="122" spans="2:4" x14ac:dyDescent="0.25">
      <c r="B122" s="55" t="s">
        <v>150</v>
      </c>
      <c r="C122" s="56" t="s">
        <v>120</v>
      </c>
      <c r="D122" s="59">
        <v>435</v>
      </c>
    </row>
    <row r="123" spans="2:4" x14ac:dyDescent="0.25">
      <c r="B123" s="55" t="s">
        <v>151</v>
      </c>
      <c r="C123" s="56" t="s">
        <v>120</v>
      </c>
      <c r="D123" s="59">
        <v>445</v>
      </c>
    </row>
    <row r="124" spans="2:4" x14ac:dyDescent="0.25">
      <c r="B124" s="55" t="s">
        <v>152</v>
      </c>
      <c r="C124" s="56" t="s">
        <v>120</v>
      </c>
      <c r="D124" s="59">
        <v>455</v>
      </c>
    </row>
    <row r="125" spans="2:4" x14ac:dyDescent="0.25">
      <c r="B125" s="55" t="s">
        <v>153</v>
      </c>
      <c r="C125" s="56" t="s">
        <v>120</v>
      </c>
      <c r="D125" s="59">
        <v>465</v>
      </c>
    </row>
    <row r="126" spans="2:4" x14ac:dyDescent="0.25">
      <c r="B126" s="55" t="s">
        <v>154</v>
      </c>
      <c r="C126" s="56" t="s">
        <v>120</v>
      </c>
      <c r="D126" s="59">
        <v>475</v>
      </c>
    </row>
    <row r="127" spans="2:4" x14ac:dyDescent="0.25">
      <c r="B127" s="55" t="s">
        <v>155</v>
      </c>
      <c r="C127" s="56" t="s">
        <v>120</v>
      </c>
      <c r="D127" s="59">
        <v>485</v>
      </c>
    </row>
    <row r="128" spans="2:4" x14ac:dyDescent="0.25">
      <c r="B128" s="55" t="s">
        <v>156</v>
      </c>
      <c r="C128" s="56" t="s">
        <v>120</v>
      </c>
      <c r="D128" s="59">
        <v>495</v>
      </c>
    </row>
    <row r="129" spans="2:4" x14ac:dyDescent="0.25">
      <c r="B129" s="55" t="s">
        <v>157</v>
      </c>
      <c r="C129" s="56" t="s">
        <v>120</v>
      </c>
      <c r="D129" s="59">
        <v>505</v>
      </c>
    </row>
    <row r="130" spans="2:4" x14ac:dyDescent="0.25">
      <c r="B130" s="55" t="s">
        <v>158</v>
      </c>
      <c r="C130" s="56" t="s">
        <v>120</v>
      </c>
      <c r="D130" s="59">
        <v>515</v>
      </c>
    </row>
    <row r="131" spans="2:4" x14ac:dyDescent="0.25">
      <c r="B131" s="55" t="s">
        <v>159</v>
      </c>
      <c r="C131" s="56" t="s">
        <v>120</v>
      </c>
      <c r="D131" s="59">
        <v>525</v>
      </c>
    </row>
    <row r="132" spans="2:4" x14ac:dyDescent="0.25">
      <c r="B132" s="55" t="s">
        <v>160</v>
      </c>
      <c r="C132" s="56" t="s">
        <v>120</v>
      </c>
      <c r="D132" s="59">
        <v>535</v>
      </c>
    </row>
    <row r="133" spans="2:4" x14ac:dyDescent="0.25">
      <c r="B133" s="55" t="s">
        <v>161</v>
      </c>
      <c r="C133" s="56" t="s">
        <v>120</v>
      </c>
      <c r="D133" s="59">
        <v>545</v>
      </c>
    </row>
    <row r="134" spans="2:4" x14ac:dyDescent="0.25">
      <c r="B134" s="55" t="s">
        <v>162</v>
      </c>
      <c r="C134" s="56" t="s">
        <v>120</v>
      </c>
      <c r="D134" s="59">
        <v>555</v>
      </c>
    </row>
    <row r="135" spans="2:4" x14ac:dyDescent="0.25">
      <c r="B135" s="55" t="s">
        <v>163</v>
      </c>
      <c r="C135" s="56" t="s">
        <v>120</v>
      </c>
      <c r="D135" s="59">
        <v>565</v>
      </c>
    </row>
    <row r="136" spans="2:4" x14ac:dyDescent="0.25">
      <c r="B136" s="55" t="s">
        <v>164</v>
      </c>
      <c r="C136" s="56" t="s">
        <v>120</v>
      </c>
      <c r="D136" s="59">
        <v>575</v>
      </c>
    </row>
    <row r="137" spans="2:4" x14ac:dyDescent="0.25">
      <c r="B137" s="55" t="s">
        <v>165</v>
      </c>
      <c r="C137" s="56" t="s">
        <v>120</v>
      </c>
      <c r="D137" s="59">
        <v>585</v>
      </c>
    </row>
    <row r="138" spans="2:4" x14ac:dyDescent="0.25">
      <c r="B138" s="55" t="s">
        <v>166</v>
      </c>
      <c r="C138" s="56" t="s">
        <v>120</v>
      </c>
      <c r="D138" s="59">
        <v>595</v>
      </c>
    </row>
    <row r="139" spans="2:4" x14ac:dyDescent="0.25">
      <c r="B139" s="55" t="s">
        <v>167</v>
      </c>
      <c r="C139" s="56" t="s">
        <v>120</v>
      </c>
      <c r="D139" s="59">
        <v>605</v>
      </c>
    </row>
    <row r="140" spans="2:4" x14ac:dyDescent="0.25">
      <c r="B140" s="55" t="s">
        <v>168</v>
      </c>
      <c r="C140" s="56" t="s">
        <v>120</v>
      </c>
      <c r="D140" s="59">
        <v>615</v>
      </c>
    </row>
    <row r="141" spans="2:4" x14ac:dyDescent="0.25">
      <c r="B141" s="55" t="s">
        <v>169</v>
      </c>
      <c r="C141" s="56" t="s">
        <v>120</v>
      </c>
      <c r="D141" s="59">
        <v>625</v>
      </c>
    </row>
    <row r="142" spans="2:4" x14ac:dyDescent="0.25">
      <c r="B142" s="55" t="s">
        <v>170</v>
      </c>
      <c r="C142" s="56" t="s">
        <v>120</v>
      </c>
      <c r="D142" s="59">
        <v>635</v>
      </c>
    </row>
    <row r="143" spans="2:4" x14ac:dyDescent="0.25">
      <c r="B143" s="55" t="s">
        <v>171</v>
      </c>
      <c r="C143" s="56" t="s">
        <v>120</v>
      </c>
      <c r="D143" s="59">
        <v>645</v>
      </c>
    </row>
    <row r="144" spans="2:4" x14ac:dyDescent="0.25">
      <c r="B144" s="55" t="s">
        <v>172</v>
      </c>
      <c r="C144" s="56" t="s">
        <v>120</v>
      </c>
      <c r="D144" s="59">
        <v>655</v>
      </c>
    </row>
    <row r="145" spans="2:4" x14ac:dyDescent="0.25">
      <c r="B145" s="55" t="s">
        <v>173</v>
      </c>
      <c r="C145" s="56" t="s">
        <v>120</v>
      </c>
      <c r="D145" s="59">
        <v>665</v>
      </c>
    </row>
    <row r="146" spans="2:4" x14ac:dyDescent="0.25">
      <c r="B146" s="55" t="s">
        <v>174</v>
      </c>
      <c r="C146" s="56" t="s">
        <v>120</v>
      </c>
      <c r="D146" s="59">
        <v>675</v>
      </c>
    </row>
    <row r="147" spans="2:4" x14ac:dyDescent="0.25">
      <c r="B147" s="55" t="s">
        <v>175</v>
      </c>
      <c r="C147" s="56" t="s">
        <v>120</v>
      </c>
      <c r="D147" s="59">
        <v>685</v>
      </c>
    </row>
    <row r="148" spans="2:4" x14ac:dyDescent="0.25">
      <c r="B148" s="55" t="s">
        <v>176</v>
      </c>
      <c r="C148" s="56" t="s">
        <v>120</v>
      </c>
      <c r="D148" s="59">
        <v>695</v>
      </c>
    </row>
    <row r="149" spans="2:4" x14ac:dyDescent="0.25">
      <c r="B149" s="55" t="s">
        <v>177</v>
      </c>
      <c r="C149" s="56" t="s">
        <v>120</v>
      </c>
      <c r="D149" s="59">
        <v>705</v>
      </c>
    </row>
    <row r="150" spans="2:4" x14ac:dyDescent="0.25">
      <c r="B150" s="55" t="s">
        <v>178</v>
      </c>
      <c r="C150" s="56" t="s">
        <v>120</v>
      </c>
      <c r="D150" s="59">
        <v>715</v>
      </c>
    </row>
    <row r="151" spans="2:4" x14ac:dyDescent="0.25">
      <c r="B151" s="55" t="s">
        <v>179</v>
      </c>
      <c r="C151" s="56" t="s">
        <v>120</v>
      </c>
      <c r="D151" s="59">
        <v>725</v>
      </c>
    </row>
    <row r="152" spans="2:4" x14ac:dyDescent="0.25">
      <c r="B152" s="55" t="s">
        <v>180</v>
      </c>
      <c r="C152" s="56" t="s">
        <v>120</v>
      </c>
      <c r="D152" s="59">
        <v>735</v>
      </c>
    </row>
    <row r="153" spans="2:4" x14ac:dyDescent="0.25">
      <c r="B153" s="55" t="s">
        <v>181</v>
      </c>
      <c r="C153" s="56" t="s">
        <v>120</v>
      </c>
      <c r="D153" s="59">
        <v>745</v>
      </c>
    </row>
    <row r="154" spans="2:4" x14ac:dyDescent="0.25">
      <c r="B154" s="55" t="s">
        <v>182</v>
      </c>
      <c r="C154" s="56" t="s">
        <v>120</v>
      </c>
      <c r="D154" s="59">
        <v>755</v>
      </c>
    </row>
    <row r="155" spans="2:4" x14ac:dyDescent="0.25">
      <c r="B155" s="55" t="s">
        <v>183</v>
      </c>
      <c r="C155" s="56" t="s">
        <v>120</v>
      </c>
      <c r="D155" s="59">
        <v>765</v>
      </c>
    </row>
    <row r="156" spans="2:4" x14ac:dyDescent="0.25">
      <c r="B156" s="55" t="s">
        <v>184</v>
      </c>
      <c r="C156" s="56" t="s">
        <v>120</v>
      </c>
      <c r="D156" s="59">
        <v>775</v>
      </c>
    </row>
    <row r="157" spans="2:4" x14ac:dyDescent="0.25">
      <c r="B157" s="55" t="s">
        <v>185</v>
      </c>
      <c r="C157" s="56" t="s">
        <v>120</v>
      </c>
      <c r="D157" s="59">
        <v>785</v>
      </c>
    </row>
    <row r="158" spans="2:4" x14ac:dyDescent="0.25">
      <c r="B158" s="55" t="s">
        <v>186</v>
      </c>
      <c r="C158" s="56" t="s">
        <v>120</v>
      </c>
      <c r="D158" s="59">
        <v>795</v>
      </c>
    </row>
    <row r="159" spans="2:4" x14ac:dyDescent="0.25">
      <c r="B159" s="55" t="s">
        <v>187</v>
      </c>
      <c r="C159" s="56" t="s">
        <v>120</v>
      </c>
      <c r="D159" s="59">
        <v>805</v>
      </c>
    </row>
    <row r="160" spans="2:4" x14ac:dyDescent="0.25">
      <c r="B160" s="55" t="s">
        <v>188</v>
      </c>
      <c r="C160" s="56" t="s">
        <v>120</v>
      </c>
      <c r="D160" s="59">
        <v>815</v>
      </c>
    </row>
    <row r="161" spans="2:4" x14ac:dyDescent="0.25">
      <c r="B161" s="55" t="s">
        <v>189</v>
      </c>
      <c r="C161" s="56" t="s">
        <v>120</v>
      </c>
      <c r="D161" s="59">
        <v>825</v>
      </c>
    </row>
    <row r="162" spans="2:4" x14ac:dyDescent="0.25">
      <c r="B162" s="55" t="s">
        <v>190</v>
      </c>
      <c r="C162" s="56" t="s">
        <v>120</v>
      </c>
      <c r="D162" s="59">
        <v>835</v>
      </c>
    </row>
    <row r="163" spans="2:4" x14ac:dyDescent="0.25">
      <c r="B163" s="55" t="s">
        <v>191</v>
      </c>
      <c r="C163" s="56" t="s">
        <v>120</v>
      </c>
      <c r="D163" s="59">
        <v>845</v>
      </c>
    </row>
    <row r="164" spans="2:4" x14ac:dyDescent="0.25">
      <c r="B164" s="55" t="s">
        <v>192</v>
      </c>
      <c r="C164" s="56" t="s">
        <v>120</v>
      </c>
      <c r="D164" s="59">
        <v>855</v>
      </c>
    </row>
    <row r="165" spans="2:4" x14ac:dyDescent="0.25">
      <c r="B165" s="55" t="s">
        <v>193</v>
      </c>
      <c r="C165" s="56" t="s">
        <v>120</v>
      </c>
      <c r="D165" s="59">
        <v>865</v>
      </c>
    </row>
    <row r="166" spans="2:4" x14ac:dyDescent="0.25">
      <c r="B166" s="55" t="s">
        <v>194</v>
      </c>
      <c r="C166" s="56" t="s">
        <v>120</v>
      </c>
      <c r="D166" s="59">
        <v>875</v>
      </c>
    </row>
    <row r="167" spans="2:4" x14ac:dyDescent="0.25">
      <c r="B167" s="55" t="s">
        <v>195</v>
      </c>
      <c r="C167" s="56" t="s">
        <v>120</v>
      </c>
      <c r="D167" s="59">
        <v>885</v>
      </c>
    </row>
    <row r="168" spans="2:4" x14ac:dyDescent="0.25">
      <c r="B168" s="55" t="s">
        <v>196</v>
      </c>
      <c r="C168" s="56" t="s">
        <v>120</v>
      </c>
      <c r="D168" s="59">
        <v>895</v>
      </c>
    </row>
    <row r="169" spans="2:4" x14ac:dyDescent="0.25">
      <c r="B169" s="55" t="s">
        <v>197</v>
      </c>
      <c r="C169" s="56" t="s">
        <v>120</v>
      </c>
      <c r="D169" s="59">
        <v>905</v>
      </c>
    </row>
    <row r="170" spans="2:4" x14ac:dyDescent="0.25">
      <c r="B170" s="55" t="s">
        <v>198</v>
      </c>
      <c r="C170" s="56" t="s">
        <v>120</v>
      </c>
      <c r="D170" s="59">
        <v>915</v>
      </c>
    </row>
    <row r="171" spans="2:4" x14ac:dyDescent="0.25">
      <c r="B171" s="55" t="s">
        <v>199</v>
      </c>
      <c r="C171" s="56" t="s">
        <v>120</v>
      </c>
      <c r="D171" s="59">
        <v>925</v>
      </c>
    </row>
    <row r="172" spans="2:4" x14ac:dyDescent="0.25">
      <c r="B172" s="55" t="s">
        <v>200</v>
      </c>
      <c r="C172" s="56" t="s">
        <v>120</v>
      </c>
      <c r="D172" s="59">
        <v>935</v>
      </c>
    </row>
    <row r="173" spans="2:4" x14ac:dyDescent="0.25">
      <c r="B173" s="55" t="s">
        <v>201</v>
      </c>
      <c r="C173" s="56" t="s">
        <v>120</v>
      </c>
      <c r="D173" s="59">
        <v>945</v>
      </c>
    </row>
    <row r="174" spans="2:4" x14ac:dyDescent="0.25">
      <c r="B174" s="55" t="s">
        <v>202</v>
      </c>
      <c r="C174" s="56" t="s">
        <v>120</v>
      </c>
      <c r="D174" s="59">
        <v>955</v>
      </c>
    </row>
    <row r="175" spans="2:4" x14ac:dyDescent="0.25">
      <c r="B175" s="55" t="s">
        <v>203</v>
      </c>
      <c r="C175" s="56" t="s">
        <v>120</v>
      </c>
      <c r="D175" s="59">
        <v>965</v>
      </c>
    </row>
    <row r="176" spans="2:4" x14ac:dyDescent="0.25">
      <c r="B176" s="55" t="s">
        <v>204</v>
      </c>
      <c r="C176" s="56" t="s">
        <v>120</v>
      </c>
      <c r="D176" s="59">
        <v>975</v>
      </c>
    </row>
    <row r="177" spans="2:4" x14ac:dyDescent="0.25">
      <c r="B177" s="55" t="s">
        <v>205</v>
      </c>
      <c r="C177" s="56" t="s">
        <v>120</v>
      </c>
      <c r="D177" s="59">
        <v>985</v>
      </c>
    </row>
    <row r="178" spans="2:4" x14ac:dyDescent="0.25">
      <c r="B178" s="55" t="s">
        <v>206</v>
      </c>
      <c r="C178" s="56" t="s">
        <v>120</v>
      </c>
      <c r="D178" s="59">
        <v>995</v>
      </c>
    </row>
    <row r="179" spans="2:4" x14ac:dyDescent="0.25">
      <c r="B179" s="55" t="s">
        <v>207</v>
      </c>
      <c r="C179" s="56" t="s">
        <v>208</v>
      </c>
      <c r="D179" s="59">
        <v>135</v>
      </c>
    </row>
    <row r="180" spans="2:4" x14ac:dyDescent="0.25">
      <c r="B180" s="55" t="s">
        <v>209</v>
      </c>
      <c r="C180" s="56" t="s">
        <v>208</v>
      </c>
      <c r="D180" s="59">
        <v>145</v>
      </c>
    </row>
    <row r="181" spans="2:4" x14ac:dyDescent="0.25">
      <c r="B181" s="55" t="s">
        <v>210</v>
      </c>
      <c r="C181" s="56" t="s">
        <v>208</v>
      </c>
      <c r="D181" s="59">
        <v>155</v>
      </c>
    </row>
    <row r="182" spans="2:4" x14ac:dyDescent="0.25">
      <c r="B182" s="55" t="s">
        <v>211</v>
      </c>
      <c r="C182" s="56" t="s">
        <v>208</v>
      </c>
      <c r="D182" s="59">
        <v>165</v>
      </c>
    </row>
    <row r="183" spans="2:4" x14ac:dyDescent="0.25">
      <c r="B183" s="55" t="s">
        <v>212</v>
      </c>
      <c r="C183" s="56" t="s">
        <v>208</v>
      </c>
      <c r="D183" s="59">
        <v>175</v>
      </c>
    </row>
    <row r="184" spans="2:4" x14ac:dyDescent="0.25">
      <c r="B184" s="55" t="s">
        <v>213</v>
      </c>
      <c r="C184" s="56" t="s">
        <v>208</v>
      </c>
      <c r="D184" s="59">
        <v>185</v>
      </c>
    </row>
    <row r="185" spans="2:4" x14ac:dyDescent="0.25">
      <c r="B185" s="55" t="s">
        <v>214</v>
      </c>
      <c r="C185" s="56" t="s">
        <v>208</v>
      </c>
      <c r="D185" s="59">
        <v>195</v>
      </c>
    </row>
    <row r="186" spans="2:4" x14ac:dyDescent="0.25">
      <c r="B186" s="55" t="s">
        <v>215</v>
      </c>
      <c r="C186" s="56" t="s">
        <v>208</v>
      </c>
      <c r="D186" s="59">
        <v>205</v>
      </c>
    </row>
    <row r="187" spans="2:4" x14ac:dyDescent="0.25">
      <c r="B187" s="55" t="s">
        <v>216</v>
      </c>
      <c r="C187" s="56" t="s">
        <v>208</v>
      </c>
      <c r="D187" s="59">
        <v>215</v>
      </c>
    </row>
    <row r="188" spans="2:4" x14ac:dyDescent="0.25">
      <c r="B188" s="55" t="s">
        <v>217</v>
      </c>
      <c r="C188" s="56" t="s">
        <v>208</v>
      </c>
      <c r="D188" s="59">
        <v>225</v>
      </c>
    </row>
    <row r="189" spans="2:4" x14ac:dyDescent="0.25">
      <c r="B189" s="55" t="s">
        <v>218</v>
      </c>
      <c r="C189" s="56" t="s">
        <v>208</v>
      </c>
      <c r="D189" s="59">
        <v>235</v>
      </c>
    </row>
    <row r="190" spans="2:4" x14ac:dyDescent="0.25">
      <c r="B190" s="55" t="s">
        <v>219</v>
      </c>
      <c r="C190" s="56" t="s">
        <v>208</v>
      </c>
      <c r="D190" s="59">
        <v>245</v>
      </c>
    </row>
    <row r="191" spans="2:4" x14ac:dyDescent="0.25">
      <c r="B191" s="55" t="s">
        <v>220</v>
      </c>
      <c r="C191" s="56" t="s">
        <v>208</v>
      </c>
      <c r="D191" s="59">
        <v>255</v>
      </c>
    </row>
    <row r="192" spans="2:4" x14ac:dyDescent="0.25">
      <c r="B192" s="55" t="s">
        <v>221</v>
      </c>
      <c r="C192" s="56" t="s">
        <v>208</v>
      </c>
      <c r="D192" s="59">
        <v>265</v>
      </c>
    </row>
    <row r="193" spans="2:4" x14ac:dyDescent="0.25">
      <c r="B193" s="55" t="s">
        <v>222</v>
      </c>
      <c r="C193" s="56" t="s">
        <v>208</v>
      </c>
      <c r="D193" s="59">
        <v>275</v>
      </c>
    </row>
    <row r="194" spans="2:4" x14ac:dyDescent="0.25">
      <c r="B194" s="55" t="s">
        <v>223</v>
      </c>
      <c r="C194" s="56" t="s">
        <v>208</v>
      </c>
      <c r="D194" s="59">
        <v>285</v>
      </c>
    </row>
    <row r="195" spans="2:4" x14ac:dyDescent="0.25">
      <c r="B195" s="55" t="s">
        <v>224</v>
      </c>
      <c r="C195" s="56" t="s">
        <v>208</v>
      </c>
      <c r="D195" s="59">
        <v>295</v>
      </c>
    </row>
    <row r="196" spans="2:4" x14ac:dyDescent="0.25">
      <c r="B196" s="55" t="s">
        <v>225</v>
      </c>
      <c r="C196" s="56" t="s">
        <v>208</v>
      </c>
      <c r="D196" s="59">
        <v>305</v>
      </c>
    </row>
    <row r="197" spans="2:4" x14ac:dyDescent="0.25">
      <c r="B197" s="55" t="s">
        <v>226</v>
      </c>
      <c r="C197" s="56" t="s">
        <v>208</v>
      </c>
      <c r="D197" s="59">
        <v>315</v>
      </c>
    </row>
    <row r="198" spans="2:4" x14ac:dyDescent="0.25">
      <c r="B198" s="55" t="s">
        <v>227</v>
      </c>
      <c r="C198" s="56" t="s">
        <v>208</v>
      </c>
      <c r="D198" s="59">
        <v>325</v>
      </c>
    </row>
    <row r="199" spans="2:4" x14ac:dyDescent="0.25">
      <c r="B199" s="55" t="s">
        <v>228</v>
      </c>
      <c r="C199" s="56" t="s">
        <v>208</v>
      </c>
      <c r="D199" s="59">
        <v>335</v>
      </c>
    </row>
    <row r="200" spans="2:4" x14ac:dyDescent="0.25">
      <c r="B200" s="55" t="s">
        <v>229</v>
      </c>
      <c r="C200" s="56" t="s">
        <v>208</v>
      </c>
      <c r="D200" s="59">
        <v>345</v>
      </c>
    </row>
    <row r="201" spans="2:4" x14ac:dyDescent="0.25">
      <c r="B201" s="55" t="s">
        <v>230</v>
      </c>
      <c r="C201" s="56" t="s">
        <v>208</v>
      </c>
      <c r="D201" s="59">
        <v>355</v>
      </c>
    </row>
    <row r="202" spans="2:4" x14ac:dyDescent="0.25">
      <c r="B202" s="55" t="s">
        <v>231</v>
      </c>
      <c r="C202" s="56" t="s">
        <v>208</v>
      </c>
      <c r="D202" s="59">
        <v>365</v>
      </c>
    </row>
    <row r="203" spans="2:4" x14ac:dyDescent="0.25">
      <c r="B203" s="55" t="s">
        <v>232</v>
      </c>
      <c r="C203" s="56" t="s">
        <v>208</v>
      </c>
      <c r="D203" s="59">
        <v>375</v>
      </c>
    </row>
    <row r="204" spans="2:4" x14ac:dyDescent="0.25">
      <c r="B204" s="55" t="s">
        <v>233</v>
      </c>
      <c r="C204" s="56" t="s">
        <v>208</v>
      </c>
      <c r="D204" s="59">
        <v>385</v>
      </c>
    </row>
    <row r="205" spans="2:4" x14ac:dyDescent="0.25">
      <c r="B205" s="55" t="s">
        <v>234</v>
      </c>
      <c r="C205" s="56" t="s">
        <v>208</v>
      </c>
      <c r="D205" s="59">
        <v>395</v>
      </c>
    </row>
    <row r="206" spans="2:4" x14ac:dyDescent="0.25">
      <c r="B206" s="55" t="s">
        <v>235</v>
      </c>
      <c r="C206" s="56" t="s">
        <v>208</v>
      </c>
      <c r="D206" s="59">
        <v>405</v>
      </c>
    </row>
    <row r="207" spans="2:4" x14ac:dyDescent="0.25">
      <c r="B207" s="55" t="s">
        <v>236</v>
      </c>
      <c r="C207" s="56" t="s">
        <v>208</v>
      </c>
      <c r="D207" s="59">
        <v>415</v>
      </c>
    </row>
    <row r="208" spans="2:4" x14ac:dyDescent="0.25">
      <c r="B208" s="55" t="s">
        <v>237</v>
      </c>
      <c r="C208" s="56" t="s">
        <v>208</v>
      </c>
      <c r="D208" s="59">
        <v>425</v>
      </c>
    </row>
    <row r="209" spans="2:4" x14ac:dyDescent="0.25">
      <c r="B209" s="55" t="s">
        <v>238</v>
      </c>
      <c r="C209" s="56" t="s">
        <v>208</v>
      </c>
      <c r="D209" s="59">
        <v>435</v>
      </c>
    </row>
    <row r="210" spans="2:4" x14ac:dyDescent="0.25">
      <c r="B210" s="55" t="s">
        <v>239</v>
      </c>
      <c r="C210" s="56" t="s">
        <v>208</v>
      </c>
      <c r="D210" s="59">
        <v>445</v>
      </c>
    </row>
    <row r="211" spans="2:4" x14ac:dyDescent="0.25">
      <c r="B211" s="55" t="s">
        <v>240</v>
      </c>
      <c r="C211" s="56" t="s">
        <v>208</v>
      </c>
      <c r="D211" s="59">
        <v>455</v>
      </c>
    </row>
    <row r="212" spans="2:4" x14ac:dyDescent="0.25">
      <c r="B212" s="55" t="s">
        <v>241</v>
      </c>
      <c r="C212" s="56" t="s">
        <v>208</v>
      </c>
      <c r="D212" s="59">
        <v>465</v>
      </c>
    </row>
    <row r="213" spans="2:4" x14ac:dyDescent="0.25">
      <c r="B213" s="55" t="s">
        <v>242</v>
      </c>
      <c r="C213" s="56" t="s">
        <v>208</v>
      </c>
      <c r="D213" s="59">
        <v>475</v>
      </c>
    </row>
    <row r="214" spans="2:4" x14ac:dyDescent="0.25">
      <c r="B214" s="55" t="s">
        <v>243</v>
      </c>
      <c r="C214" s="56" t="s">
        <v>208</v>
      </c>
      <c r="D214" s="59">
        <v>485</v>
      </c>
    </row>
    <row r="215" spans="2:4" x14ac:dyDescent="0.25">
      <c r="B215" s="55" t="s">
        <v>244</v>
      </c>
      <c r="C215" s="56" t="s">
        <v>208</v>
      </c>
      <c r="D215" s="59">
        <v>495</v>
      </c>
    </row>
    <row r="216" spans="2:4" x14ac:dyDescent="0.25">
      <c r="B216" s="55" t="s">
        <v>245</v>
      </c>
      <c r="C216" s="56" t="s">
        <v>208</v>
      </c>
      <c r="D216" s="59">
        <v>505</v>
      </c>
    </row>
    <row r="217" spans="2:4" x14ac:dyDescent="0.25">
      <c r="B217" s="55" t="s">
        <v>246</v>
      </c>
      <c r="C217" s="56" t="s">
        <v>208</v>
      </c>
      <c r="D217" s="59">
        <v>515</v>
      </c>
    </row>
    <row r="218" spans="2:4" x14ac:dyDescent="0.25">
      <c r="B218" s="55" t="s">
        <v>247</v>
      </c>
      <c r="C218" s="56" t="s">
        <v>208</v>
      </c>
      <c r="D218" s="59">
        <v>525</v>
      </c>
    </row>
    <row r="219" spans="2:4" x14ac:dyDescent="0.25">
      <c r="B219" s="55" t="s">
        <v>248</v>
      </c>
      <c r="C219" s="56" t="s">
        <v>208</v>
      </c>
      <c r="D219" s="59">
        <v>535</v>
      </c>
    </row>
    <row r="220" spans="2:4" x14ac:dyDescent="0.25">
      <c r="B220" s="55" t="s">
        <v>249</v>
      </c>
      <c r="C220" s="56" t="s">
        <v>208</v>
      </c>
      <c r="D220" s="59">
        <v>545</v>
      </c>
    </row>
    <row r="221" spans="2:4" x14ac:dyDescent="0.25">
      <c r="B221" s="55" t="s">
        <v>250</v>
      </c>
      <c r="C221" s="56" t="s">
        <v>208</v>
      </c>
      <c r="D221" s="59">
        <v>555</v>
      </c>
    </row>
    <row r="222" spans="2:4" x14ac:dyDescent="0.25">
      <c r="B222" s="55" t="s">
        <v>251</v>
      </c>
      <c r="C222" s="56" t="s">
        <v>208</v>
      </c>
      <c r="D222" s="59">
        <v>565</v>
      </c>
    </row>
    <row r="223" spans="2:4" x14ac:dyDescent="0.25">
      <c r="B223" s="55" t="s">
        <v>252</v>
      </c>
      <c r="C223" s="56" t="s">
        <v>208</v>
      </c>
      <c r="D223" s="59">
        <v>575</v>
      </c>
    </row>
    <row r="224" spans="2:4" x14ac:dyDescent="0.25">
      <c r="B224" s="55" t="s">
        <v>253</v>
      </c>
      <c r="C224" s="56" t="s">
        <v>208</v>
      </c>
      <c r="D224" s="59">
        <v>585</v>
      </c>
    </row>
    <row r="225" spans="2:4" x14ac:dyDescent="0.25">
      <c r="B225" s="55" t="s">
        <v>254</v>
      </c>
      <c r="C225" s="56" t="s">
        <v>208</v>
      </c>
      <c r="D225" s="59">
        <v>595</v>
      </c>
    </row>
    <row r="226" spans="2:4" x14ac:dyDescent="0.25">
      <c r="B226" s="55" t="s">
        <v>255</v>
      </c>
      <c r="C226" s="56" t="s">
        <v>208</v>
      </c>
      <c r="D226" s="59">
        <v>605</v>
      </c>
    </row>
    <row r="227" spans="2:4" x14ac:dyDescent="0.25">
      <c r="B227" s="55" t="s">
        <v>256</v>
      </c>
      <c r="C227" s="56" t="s">
        <v>208</v>
      </c>
      <c r="D227" s="59">
        <v>615</v>
      </c>
    </row>
    <row r="228" spans="2:4" x14ac:dyDescent="0.25">
      <c r="B228" s="55" t="s">
        <v>257</v>
      </c>
      <c r="C228" s="56" t="s">
        <v>208</v>
      </c>
      <c r="D228" s="59">
        <v>625</v>
      </c>
    </row>
    <row r="229" spans="2:4" x14ac:dyDescent="0.25">
      <c r="B229" s="55" t="s">
        <v>258</v>
      </c>
      <c r="C229" s="56" t="s">
        <v>208</v>
      </c>
      <c r="D229" s="59">
        <v>635</v>
      </c>
    </row>
    <row r="230" spans="2:4" x14ac:dyDescent="0.25">
      <c r="B230" s="55" t="s">
        <v>259</v>
      </c>
      <c r="C230" s="56" t="s">
        <v>208</v>
      </c>
      <c r="D230" s="59">
        <v>645</v>
      </c>
    </row>
    <row r="231" spans="2:4" x14ac:dyDescent="0.25">
      <c r="B231" s="55" t="s">
        <v>260</v>
      </c>
      <c r="C231" s="56" t="s">
        <v>208</v>
      </c>
      <c r="D231" s="59">
        <v>655</v>
      </c>
    </row>
    <row r="232" spans="2:4" x14ac:dyDescent="0.25">
      <c r="B232" s="55" t="s">
        <v>261</v>
      </c>
      <c r="C232" s="56" t="s">
        <v>208</v>
      </c>
      <c r="D232" s="59">
        <v>665</v>
      </c>
    </row>
    <row r="233" spans="2:4" x14ac:dyDescent="0.25">
      <c r="B233" s="55" t="s">
        <v>262</v>
      </c>
      <c r="C233" s="56" t="s">
        <v>208</v>
      </c>
      <c r="D233" s="59">
        <v>675</v>
      </c>
    </row>
    <row r="234" spans="2:4" x14ac:dyDescent="0.25">
      <c r="B234" s="55" t="s">
        <v>263</v>
      </c>
      <c r="C234" s="56" t="s">
        <v>208</v>
      </c>
      <c r="D234" s="59">
        <v>685</v>
      </c>
    </row>
    <row r="235" spans="2:4" x14ac:dyDescent="0.25">
      <c r="B235" s="55" t="s">
        <v>264</v>
      </c>
      <c r="C235" s="56" t="s">
        <v>208</v>
      </c>
      <c r="D235" s="59">
        <v>695</v>
      </c>
    </row>
    <row r="236" spans="2:4" x14ac:dyDescent="0.25">
      <c r="B236" s="55" t="s">
        <v>265</v>
      </c>
      <c r="C236" s="56" t="s">
        <v>208</v>
      </c>
      <c r="D236" s="59">
        <v>705</v>
      </c>
    </row>
    <row r="237" spans="2:4" x14ac:dyDescent="0.25">
      <c r="B237" s="55" t="s">
        <v>266</v>
      </c>
      <c r="C237" s="56" t="s">
        <v>208</v>
      </c>
      <c r="D237" s="59">
        <v>715</v>
      </c>
    </row>
    <row r="238" spans="2:4" x14ac:dyDescent="0.25">
      <c r="B238" s="55" t="s">
        <v>267</v>
      </c>
      <c r="C238" s="56" t="s">
        <v>208</v>
      </c>
      <c r="D238" s="59">
        <v>725</v>
      </c>
    </row>
    <row r="239" spans="2:4" x14ac:dyDescent="0.25">
      <c r="B239" s="55" t="s">
        <v>268</v>
      </c>
      <c r="C239" s="56" t="s">
        <v>208</v>
      </c>
      <c r="D239" s="59">
        <v>735</v>
      </c>
    </row>
    <row r="240" spans="2:4" x14ac:dyDescent="0.25">
      <c r="B240" s="55" t="s">
        <v>269</v>
      </c>
      <c r="C240" s="56" t="s">
        <v>208</v>
      </c>
      <c r="D240" s="59">
        <v>745</v>
      </c>
    </row>
    <row r="241" spans="2:4" x14ac:dyDescent="0.25">
      <c r="B241" s="55" t="s">
        <v>270</v>
      </c>
      <c r="C241" s="56" t="s">
        <v>208</v>
      </c>
      <c r="D241" s="59">
        <v>755</v>
      </c>
    </row>
    <row r="242" spans="2:4" x14ac:dyDescent="0.25">
      <c r="B242" s="55" t="s">
        <v>271</v>
      </c>
      <c r="C242" s="56" t="s">
        <v>208</v>
      </c>
      <c r="D242" s="59">
        <v>765</v>
      </c>
    </row>
    <row r="243" spans="2:4" x14ac:dyDescent="0.25">
      <c r="B243" s="55" t="s">
        <v>272</v>
      </c>
      <c r="C243" s="56" t="s">
        <v>208</v>
      </c>
      <c r="D243" s="59">
        <v>775</v>
      </c>
    </row>
    <row r="244" spans="2:4" x14ac:dyDescent="0.25">
      <c r="B244" s="55" t="s">
        <v>273</v>
      </c>
      <c r="C244" s="56" t="s">
        <v>208</v>
      </c>
      <c r="D244" s="59">
        <v>785</v>
      </c>
    </row>
    <row r="245" spans="2:4" x14ac:dyDescent="0.25">
      <c r="B245" s="55" t="s">
        <v>274</v>
      </c>
      <c r="C245" s="56" t="s">
        <v>208</v>
      </c>
      <c r="D245" s="59">
        <v>795</v>
      </c>
    </row>
    <row r="246" spans="2:4" x14ac:dyDescent="0.25">
      <c r="B246" s="55" t="s">
        <v>275</v>
      </c>
      <c r="C246" s="56" t="s">
        <v>208</v>
      </c>
      <c r="D246" s="59">
        <v>805</v>
      </c>
    </row>
    <row r="247" spans="2:4" x14ac:dyDescent="0.25">
      <c r="B247" s="55" t="s">
        <v>276</v>
      </c>
      <c r="C247" s="56" t="s">
        <v>208</v>
      </c>
      <c r="D247" s="59">
        <v>815</v>
      </c>
    </row>
    <row r="248" spans="2:4" x14ac:dyDescent="0.25">
      <c r="B248" s="55" t="s">
        <v>277</v>
      </c>
      <c r="C248" s="56" t="s">
        <v>208</v>
      </c>
      <c r="D248" s="59">
        <v>825</v>
      </c>
    </row>
    <row r="249" spans="2:4" x14ac:dyDescent="0.25">
      <c r="B249" s="55" t="s">
        <v>278</v>
      </c>
      <c r="C249" s="56" t="s">
        <v>208</v>
      </c>
      <c r="D249" s="59">
        <v>835</v>
      </c>
    </row>
    <row r="250" spans="2:4" x14ac:dyDescent="0.25">
      <c r="B250" s="55" t="s">
        <v>279</v>
      </c>
      <c r="C250" s="56" t="s">
        <v>208</v>
      </c>
      <c r="D250" s="59">
        <v>845</v>
      </c>
    </row>
    <row r="251" spans="2:4" x14ac:dyDescent="0.25">
      <c r="B251" s="55" t="s">
        <v>280</v>
      </c>
      <c r="C251" s="56" t="s">
        <v>208</v>
      </c>
      <c r="D251" s="59">
        <v>855</v>
      </c>
    </row>
    <row r="252" spans="2:4" x14ac:dyDescent="0.25">
      <c r="B252" s="55" t="s">
        <v>281</v>
      </c>
      <c r="C252" s="56" t="s">
        <v>208</v>
      </c>
      <c r="D252" s="59">
        <v>865</v>
      </c>
    </row>
    <row r="253" spans="2:4" x14ac:dyDescent="0.25">
      <c r="B253" s="55" t="s">
        <v>282</v>
      </c>
      <c r="C253" s="56" t="s">
        <v>208</v>
      </c>
      <c r="D253" s="59">
        <v>875</v>
      </c>
    </row>
    <row r="254" spans="2:4" x14ac:dyDescent="0.25">
      <c r="B254" s="55" t="s">
        <v>283</v>
      </c>
      <c r="C254" s="56" t="s">
        <v>208</v>
      </c>
      <c r="D254" s="59">
        <v>885</v>
      </c>
    </row>
    <row r="255" spans="2:4" x14ac:dyDescent="0.25">
      <c r="B255" s="55" t="s">
        <v>284</v>
      </c>
      <c r="C255" s="56" t="s">
        <v>208</v>
      </c>
      <c r="D255" s="59">
        <v>895</v>
      </c>
    </row>
    <row r="256" spans="2:4" x14ac:dyDescent="0.25">
      <c r="B256" s="55" t="s">
        <v>285</v>
      </c>
      <c r="C256" s="56" t="s">
        <v>208</v>
      </c>
      <c r="D256" s="59">
        <v>905</v>
      </c>
    </row>
    <row r="257" spans="2:4" x14ac:dyDescent="0.25">
      <c r="B257" s="55" t="s">
        <v>286</v>
      </c>
      <c r="C257" s="56" t="s">
        <v>208</v>
      </c>
      <c r="D257" s="59">
        <v>915</v>
      </c>
    </row>
    <row r="258" spans="2:4" x14ac:dyDescent="0.25">
      <c r="B258" s="55" t="s">
        <v>287</v>
      </c>
      <c r="C258" s="56" t="s">
        <v>208</v>
      </c>
      <c r="D258" s="59">
        <v>925</v>
      </c>
    </row>
    <row r="259" spans="2:4" x14ac:dyDescent="0.25">
      <c r="B259" s="55" t="s">
        <v>288</v>
      </c>
      <c r="C259" s="56" t="s">
        <v>208</v>
      </c>
      <c r="D259" s="59">
        <v>935</v>
      </c>
    </row>
    <row r="260" spans="2:4" x14ac:dyDescent="0.25">
      <c r="B260" s="55" t="s">
        <v>289</v>
      </c>
      <c r="C260" s="56" t="s">
        <v>208</v>
      </c>
      <c r="D260" s="59">
        <v>945</v>
      </c>
    </row>
    <row r="261" spans="2:4" x14ac:dyDescent="0.25">
      <c r="B261" s="55" t="s">
        <v>290</v>
      </c>
      <c r="C261" s="56" t="s">
        <v>208</v>
      </c>
      <c r="D261" s="59">
        <v>955</v>
      </c>
    </row>
    <row r="262" spans="2:4" x14ac:dyDescent="0.25">
      <c r="B262" s="55" t="s">
        <v>291</v>
      </c>
      <c r="C262" s="56" t="s">
        <v>208</v>
      </c>
      <c r="D262" s="59">
        <v>965</v>
      </c>
    </row>
    <row r="263" spans="2:4" x14ac:dyDescent="0.25">
      <c r="B263" s="55" t="s">
        <v>292</v>
      </c>
      <c r="C263" s="56" t="s">
        <v>208</v>
      </c>
      <c r="D263" s="59">
        <v>975</v>
      </c>
    </row>
    <row r="264" spans="2:4" x14ac:dyDescent="0.25">
      <c r="B264" s="55" t="s">
        <v>293</v>
      </c>
      <c r="C264" s="56" t="s">
        <v>208</v>
      </c>
      <c r="D264" s="59">
        <v>985</v>
      </c>
    </row>
    <row r="265" spans="2:4" x14ac:dyDescent="0.25">
      <c r="B265" s="55" t="s">
        <v>294</v>
      </c>
      <c r="C265" s="56" t="s">
        <v>208</v>
      </c>
      <c r="D265" s="59">
        <v>995</v>
      </c>
    </row>
    <row r="266" spans="2:4" x14ac:dyDescent="0.25">
      <c r="B266" s="55" t="s">
        <v>295</v>
      </c>
      <c r="C266" s="56" t="s">
        <v>296</v>
      </c>
      <c r="D266" s="59">
        <v>145</v>
      </c>
    </row>
    <row r="267" spans="2:4" x14ac:dyDescent="0.25">
      <c r="B267" s="55" t="s">
        <v>297</v>
      </c>
      <c r="C267" s="56" t="s">
        <v>296</v>
      </c>
      <c r="D267" s="59">
        <v>155</v>
      </c>
    </row>
    <row r="268" spans="2:4" x14ac:dyDescent="0.25">
      <c r="B268" s="55" t="s">
        <v>298</v>
      </c>
      <c r="C268" s="56" t="s">
        <v>296</v>
      </c>
      <c r="D268" s="59">
        <v>165</v>
      </c>
    </row>
    <row r="269" spans="2:4" x14ac:dyDescent="0.25">
      <c r="B269" s="55" t="s">
        <v>299</v>
      </c>
      <c r="C269" s="56" t="s">
        <v>296</v>
      </c>
      <c r="D269" s="59">
        <v>175</v>
      </c>
    </row>
    <row r="270" spans="2:4" x14ac:dyDescent="0.25">
      <c r="B270" s="55" t="s">
        <v>300</v>
      </c>
      <c r="C270" s="56" t="s">
        <v>296</v>
      </c>
      <c r="D270" s="59">
        <v>185</v>
      </c>
    </row>
    <row r="271" spans="2:4" x14ac:dyDescent="0.25">
      <c r="B271" s="55" t="s">
        <v>301</v>
      </c>
      <c r="C271" s="56" t="s">
        <v>296</v>
      </c>
      <c r="D271" s="59">
        <v>195</v>
      </c>
    </row>
    <row r="272" spans="2:4" x14ac:dyDescent="0.25">
      <c r="B272" s="55" t="s">
        <v>302</v>
      </c>
      <c r="C272" s="56" t="s">
        <v>296</v>
      </c>
      <c r="D272" s="59">
        <v>205</v>
      </c>
    </row>
    <row r="273" spans="2:4" x14ac:dyDescent="0.25">
      <c r="B273" s="55" t="s">
        <v>303</v>
      </c>
      <c r="C273" s="56" t="s">
        <v>296</v>
      </c>
      <c r="D273" s="59">
        <v>215</v>
      </c>
    </row>
    <row r="274" spans="2:4" x14ac:dyDescent="0.25">
      <c r="B274" s="55" t="s">
        <v>304</v>
      </c>
      <c r="C274" s="56" t="s">
        <v>296</v>
      </c>
      <c r="D274" s="59">
        <v>225</v>
      </c>
    </row>
    <row r="275" spans="2:4" x14ac:dyDescent="0.25">
      <c r="B275" s="55" t="s">
        <v>305</v>
      </c>
      <c r="C275" s="56" t="s">
        <v>296</v>
      </c>
      <c r="D275" s="59">
        <v>235</v>
      </c>
    </row>
    <row r="276" spans="2:4" x14ac:dyDescent="0.25">
      <c r="B276" s="55" t="s">
        <v>306</v>
      </c>
      <c r="C276" s="56" t="s">
        <v>296</v>
      </c>
      <c r="D276" s="59">
        <v>245</v>
      </c>
    </row>
    <row r="277" spans="2:4" x14ac:dyDescent="0.25">
      <c r="B277" s="55" t="s">
        <v>307</v>
      </c>
      <c r="C277" s="56" t="s">
        <v>296</v>
      </c>
      <c r="D277" s="59">
        <v>255</v>
      </c>
    </row>
    <row r="278" spans="2:4" x14ac:dyDescent="0.25">
      <c r="B278" s="55" t="s">
        <v>308</v>
      </c>
      <c r="C278" s="56" t="s">
        <v>296</v>
      </c>
      <c r="D278" s="59">
        <v>265</v>
      </c>
    </row>
    <row r="279" spans="2:4" x14ac:dyDescent="0.25">
      <c r="B279" s="55" t="s">
        <v>309</v>
      </c>
      <c r="C279" s="56" t="s">
        <v>296</v>
      </c>
      <c r="D279" s="59">
        <v>275</v>
      </c>
    </row>
    <row r="280" spans="2:4" x14ac:dyDescent="0.25">
      <c r="B280" s="55" t="s">
        <v>310</v>
      </c>
      <c r="C280" s="56" t="s">
        <v>296</v>
      </c>
      <c r="D280" s="59">
        <v>285</v>
      </c>
    </row>
    <row r="281" spans="2:4" x14ac:dyDescent="0.25">
      <c r="B281" s="55" t="s">
        <v>311</v>
      </c>
      <c r="C281" s="56" t="s">
        <v>296</v>
      </c>
      <c r="D281" s="59">
        <v>295</v>
      </c>
    </row>
    <row r="282" spans="2:4" x14ac:dyDescent="0.25">
      <c r="B282" s="55" t="s">
        <v>312</v>
      </c>
      <c r="C282" s="56" t="s">
        <v>296</v>
      </c>
      <c r="D282" s="59">
        <v>305</v>
      </c>
    </row>
    <row r="283" spans="2:4" x14ac:dyDescent="0.25">
      <c r="B283" s="55" t="s">
        <v>313</v>
      </c>
      <c r="C283" s="56" t="s">
        <v>296</v>
      </c>
      <c r="D283" s="59">
        <v>315</v>
      </c>
    </row>
    <row r="284" spans="2:4" x14ac:dyDescent="0.25">
      <c r="B284" s="55" t="s">
        <v>314</v>
      </c>
      <c r="C284" s="56" t="s">
        <v>296</v>
      </c>
      <c r="D284" s="59">
        <v>325</v>
      </c>
    </row>
    <row r="285" spans="2:4" x14ac:dyDescent="0.25">
      <c r="B285" s="55" t="s">
        <v>315</v>
      </c>
      <c r="C285" s="56" t="s">
        <v>296</v>
      </c>
      <c r="D285" s="59">
        <v>335</v>
      </c>
    </row>
    <row r="286" spans="2:4" x14ac:dyDescent="0.25">
      <c r="B286" s="55" t="s">
        <v>316</v>
      </c>
      <c r="C286" s="56" t="s">
        <v>296</v>
      </c>
      <c r="D286" s="59">
        <v>345</v>
      </c>
    </row>
    <row r="287" spans="2:4" x14ac:dyDescent="0.25">
      <c r="B287" s="55" t="s">
        <v>317</v>
      </c>
      <c r="C287" s="56" t="s">
        <v>296</v>
      </c>
      <c r="D287" s="59">
        <v>355</v>
      </c>
    </row>
    <row r="288" spans="2:4" x14ac:dyDescent="0.25">
      <c r="B288" s="55" t="s">
        <v>318</v>
      </c>
      <c r="C288" s="56" t="s">
        <v>296</v>
      </c>
      <c r="D288" s="59">
        <v>365</v>
      </c>
    </row>
    <row r="289" spans="2:4" x14ac:dyDescent="0.25">
      <c r="B289" s="55" t="s">
        <v>319</v>
      </c>
      <c r="C289" s="56" t="s">
        <v>296</v>
      </c>
      <c r="D289" s="59">
        <v>375</v>
      </c>
    </row>
    <row r="290" spans="2:4" x14ac:dyDescent="0.25">
      <c r="B290" s="55" t="s">
        <v>320</v>
      </c>
      <c r="C290" s="56" t="s">
        <v>296</v>
      </c>
      <c r="D290" s="59">
        <v>385</v>
      </c>
    </row>
    <row r="291" spans="2:4" x14ac:dyDescent="0.25">
      <c r="B291" s="55" t="s">
        <v>321</v>
      </c>
      <c r="C291" s="56" t="s">
        <v>296</v>
      </c>
      <c r="D291" s="59">
        <v>395</v>
      </c>
    </row>
    <row r="292" spans="2:4" x14ac:dyDescent="0.25">
      <c r="B292" s="55" t="s">
        <v>322</v>
      </c>
      <c r="C292" s="56" t="s">
        <v>296</v>
      </c>
      <c r="D292" s="59">
        <v>405</v>
      </c>
    </row>
    <row r="293" spans="2:4" x14ac:dyDescent="0.25">
      <c r="B293" s="55" t="s">
        <v>323</v>
      </c>
      <c r="C293" s="56" t="s">
        <v>296</v>
      </c>
      <c r="D293" s="59">
        <v>415</v>
      </c>
    </row>
    <row r="294" spans="2:4" x14ac:dyDescent="0.25">
      <c r="B294" s="55" t="s">
        <v>324</v>
      </c>
      <c r="C294" s="56" t="s">
        <v>296</v>
      </c>
      <c r="D294" s="59">
        <v>425</v>
      </c>
    </row>
    <row r="295" spans="2:4" x14ac:dyDescent="0.25">
      <c r="B295" s="55" t="s">
        <v>325</v>
      </c>
      <c r="C295" s="56" t="s">
        <v>296</v>
      </c>
      <c r="D295" s="59">
        <v>435</v>
      </c>
    </row>
    <row r="296" spans="2:4" x14ac:dyDescent="0.25">
      <c r="B296" s="55" t="s">
        <v>326</v>
      </c>
      <c r="C296" s="56" t="s">
        <v>296</v>
      </c>
      <c r="D296" s="59">
        <v>445</v>
      </c>
    </row>
    <row r="297" spans="2:4" x14ac:dyDescent="0.25">
      <c r="B297" s="55" t="s">
        <v>327</v>
      </c>
      <c r="C297" s="56" t="s">
        <v>296</v>
      </c>
      <c r="D297" s="59">
        <v>455</v>
      </c>
    </row>
    <row r="298" spans="2:4" x14ac:dyDescent="0.25">
      <c r="B298" s="55" t="s">
        <v>328</v>
      </c>
      <c r="C298" s="56" t="s">
        <v>296</v>
      </c>
      <c r="D298" s="59">
        <v>465</v>
      </c>
    </row>
    <row r="299" spans="2:4" x14ac:dyDescent="0.25">
      <c r="B299" s="55" t="s">
        <v>329</v>
      </c>
      <c r="C299" s="56" t="s">
        <v>296</v>
      </c>
      <c r="D299" s="59">
        <v>475</v>
      </c>
    </row>
    <row r="300" spans="2:4" x14ac:dyDescent="0.25">
      <c r="B300" s="55" t="s">
        <v>330</v>
      </c>
      <c r="C300" s="56" t="s">
        <v>296</v>
      </c>
      <c r="D300" s="59">
        <v>485</v>
      </c>
    </row>
    <row r="301" spans="2:4" x14ac:dyDescent="0.25">
      <c r="B301" s="55" t="s">
        <v>331</v>
      </c>
      <c r="C301" s="56" t="s">
        <v>296</v>
      </c>
      <c r="D301" s="59">
        <v>495</v>
      </c>
    </row>
    <row r="302" spans="2:4" x14ac:dyDescent="0.25">
      <c r="B302" s="55" t="s">
        <v>332</v>
      </c>
      <c r="C302" s="56" t="s">
        <v>296</v>
      </c>
      <c r="D302" s="59">
        <v>505</v>
      </c>
    </row>
    <row r="303" spans="2:4" x14ac:dyDescent="0.25">
      <c r="B303" s="55" t="s">
        <v>333</v>
      </c>
      <c r="C303" s="56" t="s">
        <v>296</v>
      </c>
      <c r="D303" s="59">
        <v>515</v>
      </c>
    </row>
    <row r="304" spans="2:4" x14ac:dyDescent="0.25">
      <c r="B304" s="55" t="s">
        <v>334</v>
      </c>
      <c r="C304" s="56" t="s">
        <v>296</v>
      </c>
      <c r="D304" s="59">
        <v>525</v>
      </c>
    </row>
    <row r="305" spans="2:4" x14ac:dyDescent="0.25">
      <c r="B305" s="55" t="s">
        <v>335</v>
      </c>
      <c r="C305" s="56" t="s">
        <v>296</v>
      </c>
      <c r="D305" s="59">
        <v>535</v>
      </c>
    </row>
    <row r="306" spans="2:4" x14ac:dyDescent="0.25">
      <c r="B306" s="55" t="s">
        <v>336</v>
      </c>
      <c r="C306" s="56" t="s">
        <v>296</v>
      </c>
      <c r="D306" s="59">
        <v>545</v>
      </c>
    </row>
    <row r="307" spans="2:4" x14ac:dyDescent="0.25">
      <c r="B307" s="55" t="s">
        <v>337</v>
      </c>
      <c r="C307" s="56" t="s">
        <v>296</v>
      </c>
      <c r="D307" s="59">
        <v>555</v>
      </c>
    </row>
    <row r="308" spans="2:4" x14ac:dyDescent="0.25">
      <c r="B308" s="55" t="s">
        <v>338</v>
      </c>
      <c r="C308" s="56" t="s">
        <v>296</v>
      </c>
      <c r="D308" s="59">
        <v>565</v>
      </c>
    </row>
    <row r="309" spans="2:4" x14ac:dyDescent="0.25">
      <c r="B309" s="55" t="s">
        <v>339</v>
      </c>
      <c r="C309" s="56" t="s">
        <v>296</v>
      </c>
      <c r="D309" s="59">
        <v>575</v>
      </c>
    </row>
    <row r="310" spans="2:4" x14ac:dyDescent="0.25">
      <c r="B310" s="55" t="s">
        <v>340</v>
      </c>
      <c r="C310" s="56" t="s">
        <v>296</v>
      </c>
      <c r="D310" s="59">
        <v>585</v>
      </c>
    </row>
    <row r="311" spans="2:4" x14ac:dyDescent="0.25">
      <c r="B311" s="55" t="s">
        <v>341</v>
      </c>
      <c r="C311" s="56" t="s">
        <v>296</v>
      </c>
      <c r="D311" s="59">
        <v>595</v>
      </c>
    </row>
    <row r="312" spans="2:4" x14ac:dyDescent="0.25">
      <c r="B312" s="55" t="s">
        <v>342</v>
      </c>
      <c r="C312" s="56" t="s">
        <v>296</v>
      </c>
      <c r="D312" s="59">
        <v>605</v>
      </c>
    </row>
    <row r="313" spans="2:4" x14ac:dyDescent="0.25">
      <c r="B313" s="55" t="s">
        <v>343</v>
      </c>
      <c r="C313" s="56" t="s">
        <v>296</v>
      </c>
      <c r="D313" s="59">
        <v>615</v>
      </c>
    </row>
    <row r="314" spans="2:4" x14ac:dyDescent="0.25">
      <c r="B314" s="55" t="s">
        <v>344</v>
      </c>
      <c r="C314" s="56" t="s">
        <v>296</v>
      </c>
      <c r="D314" s="59">
        <v>625</v>
      </c>
    </row>
    <row r="315" spans="2:4" x14ac:dyDescent="0.25">
      <c r="B315" s="55" t="s">
        <v>345</v>
      </c>
      <c r="C315" s="56" t="s">
        <v>296</v>
      </c>
      <c r="D315" s="59">
        <v>635</v>
      </c>
    </row>
    <row r="316" spans="2:4" x14ac:dyDescent="0.25">
      <c r="B316" s="55" t="s">
        <v>346</v>
      </c>
      <c r="C316" s="56" t="s">
        <v>296</v>
      </c>
      <c r="D316" s="59">
        <v>645</v>
      </c>
    </row>
    <row r="317" spans="2:4" x14ac:dyDescent="0.25">
      <c r="B317" s="55" t="s">
        <v>347</v>
      </c>
      <c r="C317" s="56" t="s">
        <v>296</v>
      </c>
      <c r="D317" s="59">
        <v>655</v>
      </c>
    </row>
    <row r="318" spans="2:4" x14ac:dyDescent="0.25">
      <c r="B318" s="55" t="s">
        <v>348</v>
      </c>
      <c r="C318" s="56" t="s">
        <v>296</v>
      </c>
      <c r="D318" s="59">
        <v>665</v>
      </c>
    </row>
    <row r="319" spans="2:4" x14ac:dyDescent="0.25">
      <c r="B319" s="55" t="s">
        <v>349</v>
      </c>
      <c r="C319" s="56" t="s">
        <v>296</v>
      </c>
      <c r="D319" s="59">
        <v>675</v>
      </c>
    </row>
    <row r="320" spans="2:4" x14ac:dyDescent="0.25">
      <c r="B320" s="55" t="s">
        <v>350</v>
      </c>
      <c r="C320" s="56" t="s">
        <v>296</v>
      </c>
      <c r="D320" s="59">
        <v>685</v>
      </c>
    </row>
    <row r="321" spans="2:4" x14ac:dyDescent="0.25">
      <c r="B321" s="55" t="s">
        <v>351</v>
      </c>
      <c r="C321" s="56" t="s">
        <v>296</v>
      </c>
      <c r="D321" s="59">
        <v>695</v>
      </c>
    </row>
    <row r="322" spans="2:4" x14ac:dyDescent="0.25">
      <c r="B322" s="55" t="s">
        <v>352</v>
      </c>
      <c r="C322" s="56" t="s">
        <v>296</v>
      </c>
      <c r="D322" s="59">
        <v>705</v>
      </c>
    </row>
    <row r="323" spans="2:4" x14ac:dyDescent="0.25">
      <c r="B323" s="55" t="s">
        <v>353</v>
      </c>
      <c r="C323" s="56" t="s">
        <v>296</v>
      </c>
      <c r="D323" s="59">
        <v>715</v>
      </c>
    </row>
    <row r="324" spans="2:4" x14ac:dyDescent="0.25">
      <c r="B324" s="55" t="s">
        <v>354</v>
      </c>
      <c r="C324" s="56" t="s">
        <v>296</v>
      </c>
      <c r="D324" s="59">
        <v>725</v>
      </c>
    </row>
    <row r="325" spans="2:4" x14ac:dyDescent="0.25">
      <c r="B325" s="55" t="s">
        <v>355</v>
      </c>
      <c r="C325" s="56" t="s">
        <v>296</v>
      </c>
      <c r="D325" s="59">
        <v>735</v>
      </c>
    </row>
    <row r="326" spans="2:4" x14ac:dyDescent="0.25">
      <c r="B326" s="55" t="s">
        <v>356</v>
      </c>
      <c r="C326" s="56" t="s">
        <v>296</v>
      </c>
      <c r="D326" s="59">
        <v>745</v>
      </c>
    </row>
    <row r="327" spans="2:4" x14ac:dyDescent="0.25">
      <c r="B327" s="55" t="s">
        <v>357</v>
      </c>
      <c r="C327" s="56" t="s">
        <v>296</v>
      </c>
      <c r="D327" s="59">
        <v>755</v>
      </c>
    </row>
    <row r="328" spans="2:4" x14ac:dyDescent="0.25">
      <c r="B328" s="55" t="s">
        <v>358</v>
      </c>
      <c r="C328" s="56" t="s">
        <v>296</v>
      </c>
      <c r="D328" s="59">
        <v>765</v>
      </c>
    </row>
    <row r="329" spans="2:4" x14ac:dyDescent="0.25">
      <c r="B329" s="55" t="s">
        <v>359</v>
      </c>
      <c r="C329" s="56" t="s">
        <v>296</v>
      </c>
      <c r="D329" s="59">
        <v>775</v>
      </c>
    </row>
    <row r="330" spans="2:4" x14ac:dyDescent="0.25">
      <c r="B330" s="55" t="s">
        <v>360</v>
      </c>
      <c r="C330" s="56" t="s">
        <v>296</v>
      </c>
      <c r="D330" s="59">
        <v>785</v>
      </c>
    </row>
    <row r="331" spans="2:4" x14ac:dyDescent="0.25">
      <c r="B331" s="55" t="s">
        <v>361</v>
      </c>
      <c r="C331" s="56" t="s">
        <v>296</v>
      </c>
      <c r="D331" s="59">
        <v>795</v>
      </c>
    </row>
    <row r="332" spans="2:4" x14ac:dyDescent="0.25">
      <c r="B332" s="55" t="s">
        <v>362</v>
      </c>
      <c r="C332" s="56" t="s">
        <v>296</v>
      </c>
      <c r="D332" s="59">
        <v>805</v>
      </c>
    </row>
    <row r="333" spans="2:4" x14ac:dyDescent="0.25">
      <c r="B333" s="55" t="s">
        <v>363</v>
      </c>
      <c r="C333" s="56" t="s">
        <v>296</v>
      </c>
      <c r="D333" s="59">
        <v>815</v>
      </c>
    </row>
    <row r="334" spans="2:4" x14ac:dyDescent="0.25">
      <c r="B334" s="55" t="s">
        <v>364</v>
      </c>
      <c r="C334" s="56" t="s">
        <v>296</v>
      </c>
      <c r="D334" s="59">
        <v>825</v>
      </c>
    </row>
    <row r="335" spans="2:4" x14ac:dyDescent="0.25">
      <c r="B335" s="55" t="s">
        <v>365</v>
      </c>
      <c r="C335" s="56" t="s">
        <v>296</v>
      </c>
      <c r="D335" s="59">
        <v>835</v>
      </c>
    </row>
    <row r="336" spans="2:4" x14ac:dyDescent="0.25">
      <c r="B336" s="55" t="s">
        <v>366</v>
      </c>
      <c r="C336" s="56" t="s">
        <v>296</v>
      </c>
      <c r="D336" s="59">
        <v>845</v>
      </c>
    </row>
    <row r="337" spans="2:4" x14ac:dyDescent="0.25">
      <c r="B337" s="55" t="s">
        <v>367</v>
      </c>
      <c r="C337" s="56" t="s">
        <v>296</v>
      </c>
      <c r="D337" s="59">
        <v>855</v>
      </c>
    </row>
    <row r="338" spans="2:4" x14ac:dyDescent="0.25">
      <c r="B338" s="55" t="s">
        <v>368</v>
      </c>
      <c r="C338" s="56" t="s">
        <v>296</v>
      </c>
      <c r="D338" s="59">
        <v>865</v>
      </c>
    </row>
    <row r="339" spans="2:4" x14ac:dyDescent="0.25">
      <c r="B339" s="55" t="s">
        <v>369</v>
      </c>
      <c r="C339" s="56" t="s">
        <v>296</v>
      </c>
      <c r="D339" s="59">
        <v>875</v>
      </c>
    </row>
    <row r="340" spans="2:4" x14ac:dyDescent="0.25">
      <c r="B340" s="55" t="s">
        <v>370</v>
      </c>
      <c r="C340" s="56" t="s">
        <v>296</v>
      </c>
      <c r="D340" s="59">
        <v>885</v>
      </c>
    </row>
    <row r="341" spans="2:4" x14ac:dyDescent="0.25">
      <c r="B341" s="55" t="s">
        <v>371</v>
      </c>
      <c r="C341" s="56" t="s">
        <v>296</v>
      </c>
      <c r="D341" s="59">
        <v>895</v>
      </c>
    </row>
    <row r="342" spans="2:4" x14ac:dyDescent="0.25">
      <c r="B342" s="55" t="s">
        <v>372</v>
      </c>
      <c r="C342" s="56" t="s">
        <v>296</v>
      </c>
      <c r="D342" s="59">
        <v>905</v>
      </c>
    </row>
    <row r="343" spans="2:4" x14ac:dyDescent="0.25">
      <c r="B343" s="55" t="s">
        <v>373</v>
      </c>
      <c r="C343" s="56" t="s">
        <v>296</v>
      </c>
      <c r="D343" s="59">
        <v>915</v>
      </c>
    </row>
    <row r="344" spans="2:4" x14ac:dyDescent="0.25">
      <c r="B344" s="55" t="s">
        <v>374</v>
      </c>
      <c r="C344" s="56" t="s">
        <v>296</v>
      </c>
      <c r="D344" s="59">
        <v>925</v>
      </c>
    </row>
    <row r="345" spans="2:4" x14ac:dyDescent="0.25">
      <c r="B345" s="55" t="s">
        <v>375</v>
      </c>
      <c r="C345" s="56" t="s">
        <v>296</v>
      </c>
      <c r="D345" s="59">
        <v>935</v>
      </c>
    </row>
    <row r="346" spans="2:4" x14ac:dyDescent="0.25">
      <c r="B346" s="55" t="s">
        <v>376</v>
      </c>
      <c r="C346" s="56" t="s">
        <v>296</v>
      </c>
      <c r="D346" s="59">
        <v>945</v>
      </c>
    </row>
    <row r="347" spans="2:4" x14ac:dyDescent="0.25">
      <c r="B347" s="55" t="s">
        <v>377</v>
      </c>
      <c r="C347" s="56" t="s">
        <v>296</v>
      </c>
      <c r="D347" s="59">
        <v>955</v>
      </c>
    </row>
    <row r="348" spans="2:4" x14ac:dyDescent="0.25">
      <c r="B348" s="55" t="s">
        <v>378</v>
      </c>
      <c r="C348" s="56" t="s">
        <v>296</v>
      </c>
      <c r="D348" s="59">
        <v>965</v>
      </c>
    </row>
    <row r="349" spans="2:4" x14ac:dyDescent="0.25">
      <c r="B349" s="55" t="s">
        <v>379</v>
      </c>
      <c r="C349" s="56" t="s">
        <v>296</v>
      </c>
      <c r="D349" s="59">
        <v>975</v>
      </c>
    </row>
    <row r="350" spans="2:4" x14ac:dyDescent="0.25">
      <c r="B350" s="55" t="s">
        <v>380</v>
      </c>
      <c r="C350" s="56" t="s">
        <v>296</v>
      </c>
      <c r="D350" s="59">
        <v>985</v>
      </c>
    </row>
    <row r="351" spans="2:4" x14ac:dyDescent="0.25">
      <c r="B351" s="55" t="s">
        <v>381</v>
      </c>
      <c r="C351" s="56" t="s">
        <v>296</v>
      </c>
      <c r="D351" s="59">
        <v>995</v>
      </c>
    </row>
    <row r="352" spans="2:4" x14ac:dyDescent="0.25">
      <c r="B352" s="55" t="s">
        <v>382</v>
      </c>
      <c r="C352" s="56" t="s">
        <v>383</v>
      </c>
      <c r="D352" s="59">
        <v>185</v>
      </c>
    </row>
    <row r="353" spans="2:4" x14ac:dyDescent="0.25">
      <c r="B353" s="55" t="s">
        <v>384</v>
      </c>
      <c r="C353" s="56" t="s">
        <v>383</v>
      </c>
      <c r="D353" s="59">
        <v>195</v>
      </c>
    </row>
    <row r="354" spans="2:4" x14ac:dyDescent="0.25">
      <c r="B354" s="55" t="s">
        <v>385</v>
      </c>
      <c r="C354" s="56" t="s">
        <v>383</v>
      </c>
      <c r="D354" s="59">
        <v>205</v>
      </c>
    </row>
    <row r="355" spans="2:4" x14ac:dyDescent="0.25">
      <c r="B355" s="55" t="s">
        <v>386</v>
      </c>
      <c r="C355" s="56" t="s">
        <v>383</v>
      </c>
      <c r="D355" s="59">
        <v>215</v>
      </c>
    </row>
    <row r="356" spans="2:4" x14ac:dyDescent="0.25">
      <c r="B356" s="55" t="s">
        <v>387</v>
      </c>
      <c r="C356" s="56" t="s">
        <v>383</v>
      </c>
      <c r="D356" s="59">
        <v>225</v>
      </c>
    </row>
    <row r="357" spans="2:4" x14ac:dyDescent="0.25">
      <c r="B357" s="55" t="s">
        <v>388</v>
      </c>
      <c r="C357" s="56" t="s">
        <v>383</v>
      </c>
      <c r="D357" s="59">
        <v>235</v>
      </c>
    </row>
    <row r="358" spans="2:4" x14ac:dyDescent="0.25">
      <c r="B358" s="55" t="s">
        <v>389</v>
      </c>
      <c r="C358" s="56" t="s">
        <v>383</v>
      </c>
      <c r="D358" s="59">
        <v>245</v>
      </c>
    </row>
    <row r="359" spans="2:4" x14ac:dyDescent="0.25">
      <c r="B359" s="55" t="s">
        <v>390</v>
      </c>
      <c r="C359" s="56" t="s">
        <v>383</v>
      </c>
      <c r="D359" s="59">
        <v>255</v>
      </c>
    </row>
    <row r="360" spans="2:4" x14ac:dyDescent="0.25">
      <c r="B360" s="55" t="s">
        <v>391</v>
      </c>
      <c r="C360" s="56" t="s">
        <v>383</v>
      </c>
      <c r="D360" s="59">
        <v>265</v>
      </c>
    </row>
    <row r="361" spans="2:4" x14ac:dyDescent="0.25">
      <c r="B361" s="55" t="s">
        <v>392</v>
      </c>
      <c r="C361" s="56" t="s">
        <v>383</v>
      </c>
      <c r="D361" s="59">
        <v>275</v>
      </c>
    </row>
    <row r="362" spans="2:4" x14ac:dyDescent="0.25">
      <c r="B362" s="55" t="s">
        <v>393</v>
      </c>
      <c r="C362" s="56" t="s">
        <v>383</v>
      </c>
      <c r="D362" s="59">
        <v>285</v>
      </c>
    </row>
    <row r="363" spans="2:4" x14ac:dyDescent="0.25">
      <c r="B363" s="55" t="s">
        <v>394</v>
      </c>
      <c r="C363" s="56" t="s">
        <v>383</v>
      </c>
      <c r="D363" s="59">
        <v>295</v>
      </c>
    </row>
    <row r="364" spans="2:4" x14ac:dyDescent="0.25">
      <c r="B364" s="55" t="s">
        <v>395</v>
      </c>
      <c r="C364" s="56" t="s">
        <v>383</v>
      </c>
      <c r="D364" s="59">
        <v>305</v>
      </c>
    </row>
    <row r="365" spans="2:4" x14ac:dyDescent="0.25">
      <c r="B365" s="55" t="s">
        <v>396</v>
      </c>
      <c r="C365" s="56" t="s">
        <v>383</v>
      </c>
      <c r="D365" s="59">
        <v>315</v>
      </c>
    </row>
    <row r="366" spans="2:4" x14ac:dyDescent="0.25">
      <c r="B366" s="55" t="s">
        <v>397</v>
      </c>
      <c r="C366" s="56" t="s">
        <v>383</v>
      </c>
      <c r="D366" s="59">
        <v>325</v>
      </c>
    </row>
    <row r="367" spans="2:4" x14ac:dyDescent="0.25">
      <c r="B367" s="55" t="s">
        <v>398</v>
      </c>
      <c r="C367" s="56" t="s">
        <v>383</v>
      </c>
      <c r="D367" s="59">
        <v>335</v>
      </c>
    </row>
    <row r="368" spans="2:4" x14ac:dyDescent="0.25">
      <c r="B368" s="55" t="s">
        <v>399</v>
      </c>
      <c r="C368" s="56" t="s">
        <v>383</v>
      </c>
      <c r="D368" s="59">
        <v>345</v>
      </c>
    </row>
    <row r="369" spans="2:4" x14ac:dyDescent="0.25">
      <c r="B369" s="55" t="s">
        <v>400</v>
      </c>
      <c r="C369" s="56" t="s">
        <v>383</v>
      </c>
      <c r="D369" s="59">
        <v>355</v>
      </c>
    </row>
    <row r="370" spans="2:4" x14ac:dyDescent="0.25">
      <c r="B370" s="55" t="s">
        <v>401</v>
      </c>
      <c r="C370" s="56" t="s">
        <v>383</v>
      </c>
      <c r="D370" s="59">
        <v>365</v>
      </c>
    </row>
    <row r="371" spans="2:4" x14ac:dyDescent="0.25">
      <c r="B371" s="55" t="s">
        <v>402</v>
      </c>
      <c r="C371" s="56" t="s">
        <v>383</v>
      </c>
      <c r="D371" s="59">
        <v>375</v>
      </c>
    </row>
    <row r="372" spans="2:4" x14ac:dyDescent="0.25">
      <c r="B372" s="55" t="s">
        <v>403</v>
      </c>
      <c r="C372" s="56" t="s">
        <v>383</v>
      </c>
      <c r="D372" s="59">
        <v>385</v>
      </c>
    </row>
    <row r="373" spans="2:4" x14ac:dyDescent="0.25">
      <c r="B373" s="55" t="s">
        <v>404</v>
      </c>
      <c r="C373" s="56" t="s">
        <v>383</v>
      </c>
      <c r="D373" s="59">
        <v>395</v>
      </c>
    </row>
    <row r="374" spans="2:4" x14ac:dyDescent="0.25">
      <c r="B374" s="55" t="s">
        <v>405</v>
      </c>
      <c r="C374" s="56" t="s">
        <v>383</v>
      </c>
      <c r="D374" s="59">
        <v>405</v>
      </c>
    </row>
    <row r="375" spans="2:4" x14ac:dyDescent="0.25">
      <c r="B375" s="55" t="s">
        <v>406</v>
      </c>
      <c r="C375" s="56" t="s">
        <v>383</v>
      </c>
      <c r="D375" s="59">
        <v>415</v>
      </c>
    </row>
    <row r="376" spans="2:4" x14ac:dyDescent="0.25">
      <c r="B376" s="55" t="s">
        <v>407</v>
      </c>
      <c r="C376" s="56" t="s">
        <v>383</v>
      </c>
      <c r="D376" s="59">
        <v>425</v>
      </c>
    </row>
    <row r="377" spans="2:4" x14ac:dyDescent="0.25">
      <c r="B377" s="55" t="s">
        <v>408</v>
      </c>
      <c r="C377" s="56" t="s">
        <v>383</v>
      </c>
      <c r="D377" s="59">
        <v>435</v>
      </c>
    </row>
    <row r="378" spans="2:4" x14ac:dyDescent="0.25">
      <c r="B378" s="55" t="s">
        <v>409</v>
      </c>
      <c r="C378" s="56" t="s">
        <v>383</v>
      </c>
      <c r="D378" s="59">
        <v>445</v>
      </c>
    </row>
    <row r="379" spans="2:4" x14ac:dyDescent="0.25">
      <c r="B379" s="55" t="s">
        <v>410</v>
      </c>
      <c r="C379" s="56" t="s">
        <v>383</v>
      </c>
      <c r="D379" s="59">
        <v>455</v>
      </c>
    </row>
    <row r="380" spans="2:4" x14ac:dyDescent="0.25">
      <c r="B380" s="55" t="s">
        <v>411</v>
      </c>
      <c r="C380" s="56" t="s">
        <v>383</v>
      </c>
      <c r="D380" s="59">
        <v>465</v>
      </c>
    </row>
    <row r="381" spans="2:4" x14ac:dyDescent="0.25">
      <c r="B381" s="55" t="s">
        <v>412</v>
      </c>
      <c r="C381" s="56" t="s">
        <v>383</v>
      </c>
      <c r="D381" s="59">
        <v>475</v>
      </c>
    </row>
    <row r="382" spans="2:4" x14ac:dyDescent="0.25">
      <c r="B382" s="55" t="s">
        <v>413</v>
      </c>
      <c r="C382" s="56" t="s">
        <v>383</v>
      </c>
      <c r="D382" s="59">
        <v>485</v>
      </c>
    </row>
    <row r="383" spans="2:4" x14ac:dyDescent="0.25">
      <c r="B383" s="55" t="s">
        <v>414</v>
      </c>
      <c r="C383" s="56" t="s">
        <v>383</v>
      </c>
      <c r="D383" s="59">
        <v>495</v>
      </c>
    </row>
    <row r="384" spans="2:4" x14ac:dyDescent="0.25">
      <c r="B384" s="55" t="s">
        <v>415</v>
      </c>
      <c r="C384" s="56" t="s">
        <v>383</v>
      </c>
      <c r="D384" s="59">
        <v>505</v>
      </c>
    </row>
    <row r="385" spans="2:4" x14ac:dyDescent="0.25">
      <c r="B385" s="55" t="s">
        <v>416</v>
      </c>
      <c r="C385" s="56" t="s">
        <v>383</v>
      </c>
      <c r="D385" s="59">
        <v>515</v>
      </c>
    </row>
    <row r="386" spans="2:4" x14ac:dyDescent="0.25">
      <c r="B386" s="55" t="s">
        <v>417</v>
      </c>
      <c r="C386" s="56" t="s">
        <v>383</v>
      </c>
      <c r="D386" s="59">
        <v>525</v>
      </c>
    </row>
    <row r="387" spans="2:4" x14ac:dyDescent="0.25">
      <c r="B387" s="55" t="s">
        <v>418</v>
      </c>
      <c r="C387" s="56" t="s">
        <v>383</v>
      </c>
      <c r="D387" s="59">
        <v>535</v>
      </c>
    </row>
    <row r="388" spans="2:4" x14ac:dyDescent="0.25">
      <c r="B388" s="55" t="s">
        <v>419</v>
      </c>
      <c r="C388" s="56" t="s">
        <v>383</v>
      </c>
      <c r="D388" s="59">
        <v>545</v>
      </c>
    </row>
    <row r="389" spans="2:4" x14ac:dyDescent="0.25">
      <c r="B389" s="55" t="s">
        <v>420</v>
      </c>
      <c r="C389" s="56" t="s">
        <v>383</v>
      </c>
      <c r="D389" s="59">
        <v>555</v>
      </c>
    </row>
    <row r="390" spans="2:4" x14ac:dyDescent="0.25">
      <c r="B390" s="55" t="s">
        <v>421</v>
      </c>
      <c r="C390" s="56" t="s">
        <v>383</v>
      </c>
      <c r="D390" s="59">
        <v>565</v>
      </c>
    </row>
    <row r="391" spans="2:4" x14ac:dyDescent="0.25">
      <c r="B391" s="55" t="s">
        <v>422</v>
      </c>
      <c r="C391" s="56" t="s">
        <v>383</v>
      </c>
      <c r="D391" s="59">
        <v>575</v>
      </c>
    </row>
    <row r="392" spans="2:4" x14ac:dyDescent="0.25">
      <c r="B392" s="55" t="s">
        <v>423</v>
      </c>
      <c r="C392" s="56" t="s">
        <v>383</v>
      </c>
      <c r="D392" s="59">
        <v>585</v>
      </c>
    </row>
    <row r="393" spans="2:4" x14ac:dyDescent="0.25">
      <c r="B393" s="55" t="s">
        <v>424</v>
      </c>
      <c r="C393" s="56" t="s">
        <v>383</v>
      </c>
      <c r="D393" s="59">
        <v>595</v>
      </c>
    </row>
    <row r="394" spans="2:4" x14ac:dyDescent="0.25">
      <c r="B394" s="55" t="s">
        <v>425</v>
      </c>
      <c r="C394" s="56" t="s">
        <v>383</v>
      </c>
      <c r="D394" s="59">
        <v>605</v>
      </c>
    </row>
    <row r="395" spans="2:4" x14ac:dyDescent="0.25">
      <c r="B395" s="55" t="s">
        <v>426</v>
      </c>
      <c r="C395" s="56" t="s">
        <v>383</v>
      </c>
      <c r="D395" s="59">
        <v>615</v>
      </c>
    </row>
    <row r="396" spans="2:4" x14ac:dyDescent="0.25">
      <c r="B396" s="55" t="s">
        <v>427</v>
      </c>
      <c r="C396" s="56" t="s">
        <v>383</v>
      </c>
      <c r="D396" s="59">
        <v>625</v>
      </c>
    </row>
    <row r="397" spans="2:4" x14ac:dyDescent="0.25">
      <c r="B397" s="55" t="s">
        <v>428</v>
      </c>
      <c r="C397" s="56" t="s">
        <v>383</v>
      </c>
      <c r="D397" s="59">
        <v>635</v>
      </c>
    </row>
    <row r="398" spans="2:4" x14ac:dyDescent="0.25">
      <c r="B398" s="55" t="s">
        <v>429</v>
      </c>
      <c r="C398" s="56" t="s">
        <v>383</v>
      </c>
      <c r="D398" s="59">
        <v>645</v>
      </c>
    </row>
    <row r="399" spans="2:4" x14ac:dyDescent="0.25">
      <c r="B399" s="55" t="s">
        <v>430</v>
      </c>
      <c r="C399" s="56" t="s">
        <v>383</v>
      </c>
      <c r="D399" s="59">
        <v>655</v>
      </c>
    </row>
    <row r="400" spans="2:4" x14ac:dyDescent="0.25">
      <c r="B400" s="55" t="s">
        <v>431</v>
      </c>
      <c r="C400" s="56" t="s">
        <v>383</v>
      </c>
      <c r="D400" s="59">
        <v>665</v>
      </c>
    </row>
    <row r="401" spans="2:4" x14ac:dyDescent="0.25">
      <c r="B401" s="55" t="s">
        <v>432</v>
      </c>
      <c r="C401" s="56" t="s">
        <v>383</v>
      </c>
      <c r="D401" s="59">
        <v>675</v>
      </c>
    </row>
    <row r="402" spans="2:4" x14ac:dyDescent="0.25">
      <c r="B402" s="55" t="s">
        <v>433</v>
      </c>
      <c r="C402" s="56" t="s">
        <v>383</v>
      </c>
      <c r="D402" s="59">
        <v>685</v>
      </c>
    </row>
    <row r="403" spans="2:4" x14ac:dyDescent="0.25">
      <c r="B403" s="55" t="s">
        <v>434</v>
      </c>
      <c r="C403" s="56" t="s">
        <v>383</v>
      </c>
      <c r="D403" s="59">
        <v>695</v>
      </c>
    </row>
    <row r="404" spans="2:4" x14ac:dyDescent="0.25">
      <c r="B404" s="55" t="s">
        <v>435</v>
      </c>
      <c r="C404" s="56" t="s">
        <v>383</v>
      </c>
      <c r="D404" s="59">
        <v>705</v>
      </c>
    </row>
    <row r="405" spans="2:4" x14ac:dyDescent="0.25">
      <c r="B405" s="55" t="s">
        <v>436</v>
      </c>
      <c r="C405" s="56" t="s">
        <v>383</v>
      </c>
      <c r="D405" s="59">
        <v>715</v>
      </c>
    </row>
    <row r="406" spans="2:4" x14ac:dyDescent="0.25">
      <c r="B406" s="55" t="s">
        <v>437</v>
      </c>
      <c r="C406" s="56" t="s">
        <v>383</v>
      </c>
      <c r="D406" s="59">
        <v>725</v>
      </c>
    </row>
    <row r="407" spans="2:4" x14ac:dyDescent="0.25">
      <c r="B407" s="55" t="s">
        <v>438</v>
      </c>
      <c r="C407" s="56" t="s">
        <v>383</v>
      </c>
      <c r="D407" s="59">
        <v>735</v>
      </c>
    </row>
    <row r="408" spans="2:4" x14ac:dyDescent="0.25">
      <c r="B408" s="55" t="s">
        <v>439</v>
      </c>
      <c r="C408" s="56" t="s">
        <v>383</v>
      </c>
      <c r="D408" s="59">
        <v>745</v>
      </c>
    </row>
    <row r="409" spans="2:4" x14ac:dyDescent="0.25">
      <c r="B409" s="55" t="s">
        <v>440</v>
      </c>
      <c r="C409" s="56" t="s">
        <v>383</v>
      </c>
      <c r="D409" s="59">
        <v>755</v>
      </c>
    </row>
    <row r="410" spans="2:4" x14ac:dyDescent="0.25">
      <c r="B410" s="55" t="s">
        <v>441</v>
      </c>
      <c r="C410" s="56" t="s">
        <v>383</v>
      </c>
      <c r="D410" s="59">
        <v>765</v>
      </c>
    </row>
    <row r="411" spans="2:4" x14ac:dyDescent="0.25">
      <c r="B411" s="55" t="s">
        <v>442</v>
      </c>
      <c r="C411" s="56" t="s">
        <v>383</v>
      </c>
      <c r="D411" s="59">
        <v>775</v>
      </c>
    </row>
    <row r="412" spans="2:4" x14ac:dyDescent="0.25">
      <c r="B412" s="55" t="s">
        <v>443</v>
      </c>
      <c r="C412" s="56" t="s">
        <v>383</v>
      </c>
      <c r="D412" s="59">
        <v>785</v>
      </c>
    </row>
    <row r="413" spans="2:4" x14ac:dyDescent="0.25">
      <c r="B413" s="55" t="s">
        <v>444</v>
      </c>
      <c r="C413" s="56" t="s">
        <v>383</v>
      </c>
      <c r="D413" s="59">
        <v>795</v>
      </c>
    </row>
    <row r="414" spans="2:4" x14ac:dyDescent="0.25">
      <c r="B414" s="55" t="s">
        <v>445</v>
      </c>
      <c r="C414" s="56" t="s">
        <v>383</v>
      </c>
      <c r="D414" s="59">
        <v>805</v>
      </c>
    </row>
    <row r="415" spans="2:4" x14ac:dyDescent="0.25">
      <c r="B415" s="55" t="s">
        <v>446</v>
      </c>
      <c r="C415" s="56" t="s">
        <v>383</v>
      </c>
      <c r="D415" s="59">
        <v>815</v>
      </c>
    </row>
    <row r="416" spans="2:4" x14ac:dyDescent="0.25">
      <c r="B416" s="55" t="s">
        <v>447</v>
      </c>
      <c r="C416" s="56" t="s">
        <v>383</v>
      </c>
      <c r="D416" s="59">
        <v>825</v>
      </c>
    </row>
    <row r="417" spans="2:4" x14ac:dyDescent="0.25">
      <c r="B417" s="55" t="s">
        <v>448</v>
      </c>
      <c r="C417" s="56" t="s">
        <v>383</v>
      </c>
      <c r="D417" s="59">
        <v>835</v>
      </c>
    </row>
    <row r="418" spans="2:4" x14ac:dyDescent="0.25">
      <c r="B418" s="55" t="s">
        <v>449</v>
      </c>
      <c r="C418" s="56" t="s">
        <v>383</v>
      </c>
      <c r="D418" s="59">
        <v>845</v>
      </c>
    </row>
    <row r="419" spans="2:4" x14ac:dyDescent="0.25">
      <c r="B419" s="55" t="s">
        <v>450</v>
      </c>
      <c r="C419" s="56" t="s">
        <v>383</v>
      </c>
      <c r="D419" s="59">
        <v>855</v>
      </c>
    </row>
    <row r="420" spans="2:4" x14ac:dyDescent="0.25">
      <c r="B420" s="55" t="s">
        <v>451</v>
      </c>
      <c r="C420" s="56" t="s">
        <v>383</v>
      </c>
      <c r="D420" s="59">
        <v>865</v>
      </c>
    </row>
    <row r="421" spans="2:4" x14ac:dyDescent="0.25">
      <c r="B421" s="55" t="s">
        <v>452</v>
      </c>
      <c r="C421" s="56" t="s">
        <v>383</v>
      </c>
      <c r="D421" s="59">
        <v>875</v>
      </c>
    </row>
    <row r="422" spans="2:4" x14ac:dyDescent="0.25">
      <c r="B422" s="55" t="s">
        <v>453</v>
      </c>
      <c r="C422" s="56" t="s">
        <v>383</v>
      </c>
      <c r="D422" s="59">
        <v>885</v>
      </c>
    </row>
    <row r="423" spans="2:4" x14ac:dyDescent="0.25">
      <c r="B423" s="55" t="s">
        <v>454</v>
      </c>
      <c r="C423" s="56" t="s">
        <v>383</v>
      </c>
      <c r="D423" s="59">
        <v>895</v>
      </c>
    </row>
    <row r="424" spans="2:4" x14ac:dyDescent="0.25">
      <c r="B424" s="55" t="s">
        <v>455</v>
      </c>
      <c r="C424" s="56" t="s">
        <v>383</v>
      </c>
      <c r="D424" s="59">
        <v>905</v>
      </c>
    </row>
    <row r="425" spans="2:4" x14ac:dyDescent="0.25">
      <c r="B425" s="55" t="s">
        <v>456</v>
      </c>
      <c r="C425" s="56" t="s">
        <v>383</v>
      </c>
      <c r="D425" s="59">
        <v>915</v>
      </c>
    </row>
    <row r="426" spans="2:4" x14ac:dyDescent="0.25">
      <c r="B426" s="55" t="s">
        <v>457</v>
      </c>
      <c r="C426" s="56" t="s">
        <v>383</v>
      </c>
      <c r="D426" s="59">
        <v>925</v>
      </c>
    </row>
    <row r="427" spans="2:4" x14ac:dyDescent="0.25">
      <c r="B427" s="55" t="s">
        <v>458</v>
      </c>
      <c r="C427" s="56" t="s">
        <v>383</v>
      </c>
      <c r="D427" s="59">
        <v>935</v>
      </c>
    </row>
    <row r="428" spans="2:4" x14ac:dyDescent="0.25">
      <c r="B428" s="55" t="s">
        <v>459</v>
      </c>
      <c r="C428" s="56" t="s">
        <v>383</v>
      </c>
      <c r="D428" s="59">
        <v>945</v>
      </c>
    </row>
    <row r="429" spans="2:4" x14ac:dyDescent="0.25">
      <c r="B429" s="55" t="s">
        <v>460</v>
      </c>
      <c r="C429" s="56" t="s">
        <v>383</v>
      </c>
      <c r="D429" s="59">
        <v>955</v>
      </c>
    </row>
    <row r="430" spans="2:4" x14ac:dyDescent="0.25">
      <c r="B430" s="55" t="s">
        <v>461</v>
      </c>
      <c r="C430" s="56" t="s">
        <v>383</v>
      </c>
      <c r="D430" s="59">
        <v>965</v>
      </c>
    </row>
    <row r="431" spans="2:4" x14ac:dyDescent="0.25">
      <c r="B431" s="55" t="s">
        <v>462</v>
      </c>
      <c r="C431" s="56" t="s">
        <v>383</v>
      </c>
      <c r="D431" s="59">
        <v>975</v>
      </c>
    </row>
    <row r="432" spans="2:4" x14ac:dyDescent="0.25">
      <c r="B432" s="55" t="s">
        <v>463</v>
      </c>
      <c r="C432" s="56" t="s">
        <v>383</v>
      </c>
      <c r="D432" s="59">
        <v>985</v>
      </c>
    </row>
    <row r="433" spans="2:4" x14ac:dyDescent="0.25">
      <c r="B433" s="55" t="s">
        <v>464</v>
      </c>
      <c r="C433" s="56" t="s">
        <v>383</v>
      </c>
      <c r="D433" s="59">
        <v>995</v>
      </c>
    </row>
    <row r="434" spans="2:4" x14ac:dyDescent="0.25">
      <c r="B434" s="55" t="s">
        <v>465</v>
      </c>
      <c r="C434" s="56" t="s">
        <v>383</v>
      </c>
      <c r="D434" s="59">
        <v>1005</v>
      </c>
    </row>
    <row r="435" spans="2:4" x14ac:dyDescent="0.25">
      <c r="B435" s="55" t="s">
        <v>466</v>
      </c>
      <c r="C435" s="56" t="s">
        <v>383</v>
      </c>
      <c r="D435" s="59">
        <v>1015</v>
      </c>
    </row>
    <row r="436" spans="2:4" x14ac:dyDescent="0.25">
      <c r="B436" s="55" t="s">
        <v>467</v>
      </c>
      <c r="C436" s="56" t="s">
        <v>383</v>
      </c>
      <c r="D436" s="59">
        <v>1025</v>
      </c>
    </row>
    <row r="437" spans="2:4" x14ac:dyDescent="0.25">
      <c r="B437" s="55" t="s">
        <v>468</v>
      </c>
      <c r="C437" s="56" t="s">
        <v>383</v>
      </c>
      <c r="D437" s="59">
        <v>1035</v>
      </c>
    </row>
    <row r="438" spans="2:4" x14ac:dyDescent="0.25">
      <c r="B438" s="55" t="s">
        <v>469</v>
      </c>
      <c r="C438" s="56" t="s">
        <v>383</v>
      </c>
      <c r="D438" s="59">
        <v>1045</v>
      </c>
    </row>
    <row r="439" spans="2:4" x14ac:dyDescent="0.25">
      <c r="B439" s="55" t="s">
        <v>470</v>
      </c>
      <c r="C439" s="56" t="s">
        <v>383</v>
      </c>
      <c r="D439" s="59">
        <v>1055</v>
      </c>
    </row>
    <row r="440" spans="2:4" x14ac:dyDescent="0.25">
      <c r="B440" s="55" t="s">
        <v>471</v>
      </c>
      <c r="C440" s="56" t="s">
        <v>383</v>
      </c>
      <c r="D440" s="59">
        <v>1065</v>
      </c>
    </row>
    <row r="441" spans="2:4" x14ac:dyDescent="0.25">
      <c r="B441" s="55" t="s">
        <v>472</v>
      </c>
      <c r="C441" s="56" t="s">
        <v>383</v>
      </c>
      <c r="D441" s="59">
        <v>1075</v>
      </c>
    </row>
    <row r="442" spans="2:4" x14ac:dyDescent="0.25">
      <c r="B442" s="55" t="s">
        <v>473</v>
      </c>
      <c r="C442" s="56" t="s">
        <v>383</v>
      </c>
      <c r="D442" s="59">
        <v>1085</v>
      </c>
    </row>
    <row r="443" spans="2:4" x14ac:dyDescent="0.25">
      <c r="B443" s="55" t="s">
        <v>474</v>
      </c>
      <c r="C443" s="56" t="s">
        <v>383</v>
      </c>
      <c r="D443" s="59">
        <v>1095</v>
      </c>
    </row>
    <row r="444" spans="2:4" x14ac:dyDescent="0.25">
      <c r="B444" s="55" t="s">
        <v>475</v>
      </c>
      <c r="C444" s="56" t="s">
        <v>383</v>
      </c>
      <c r="D444" s="59">
        <v>1105</v>
      </c>
    </row>
    <row r="445" spans="2:4" x14ac:dyDescent="0.25">
      <c r="B445" s="55" t="s">
        <v>476</v>
      </c>
      <c r="C445" s="56" t="s">
        <v>383</v>
      </c>
      <c r="D445" s="59">
        <v>1115</v>
      </c>
    </row>
    <row r="446" spans="2:4" x14ac:dyDescent="0.25">
      <c r="B446" s="55" t="s">
        <v>477</v>
      </c>
      <c r="C446" s="56" t="s">
        <v>383</v>
      </c>
      <c r="D446" s="59">
        <v>1125</v>
      </c>
    </row>
    <row r="447" spans="2:4" x14ac:dyDescent="0.25">
      <c r="B447" s="55" t="s">
        <v>478</v>
      </c>
      <c r="C447" s="56" t="s">
        <v>383</v>
      </c>
      <c r="D447" s="59">
        <v>1135</v>
      </c>
    </row>
    <row r="448" spans="2:4" x14ac:dyDescent="0.25">
      <c r="B448" s="55" t="s">
        <v>479</v>
      </c>
      <c r="C448" s="56" t="s">
        <v>383</v>
      </c>
      <c r="D448" s="59">
        <v>1145</v>
      </c>
    </row>
    <row r="449" spans="2:4" x14ac:dyDescent="0.25">
      <c r="B449" s="55" t="s">
        <v>480</v>
      </c>
      <c r="C449" s="56" t="s">
        <v>383</v>
      </c>
      <c r="D449" s="59">
        <v>1155</v>
      </c>
    </row>
    <row r="450" spans="2:4" x14ac:dyDescent="0.25">
      <c r="B450" s="55" t="s">
        <v>481</v>
      </c>
      <c r="C450" s="56" t="s">
        <v>383</v>
      </c>
      <c r="D450" s="59">
        <v>1165</v>
      </c>
    </row>
    <row r="451" spans="2:4" x14ac:dyDescent="0.25">
      <c r="B451" s="55" t="s">
        <v>482</v>
      </c>
      <c r="C451" s="56" t="s">
        <v>383</v>
      </c>
      <c r="D451" s="59">
        <v>1175</v>
      </c>
    </row>
    <row r="452" spans="2:4" x14ac:dyDescent="0.25">
      <c r="B452" s="55" t="s">
        <v>483</v>
      </c>
      <c r="C452" s="56" t="s">
        <v>383</v>
      </c>
      <c r="D452" s="59">
        <v>1185</v>
      </c>
    </row>
    <row r="453" spans="2:4" x14ac:dyDescent="0.25">
      <c r="B453" s="55" t="s">
        <v>484</v>
      </c>
      <c r="C453" s="56" t="s">
        <v>383</v>
      </c>
      <c r="D453" s="59">
        <v>1195</v>
      </c>
    </row>
    <row r="454" spans="2:4" x14ac:dyDescent="0.25">
      <c r="B454" s="55" t="s">
        <v>485</v>
      </c>
      <c r="C454" s="56" t="s">
        <v>383</v>
      </c>
      <c r="D454" s="59">
        <v>1205</v>
      </c>
    </row>
    <row r="455" spans="2:4" x14ac:dyDescent="0.25">
      <c r="B455" s="55" t="s">
        <v>486</v>
      </c>
      <c r="C455" s="56" t="s">
        <v>383</v>
      </c>
      <c r="D455" s="59">
        <v>1215</v>
      </c>
    </row>
    <row r="456" spans="2:4" x14ac:dyDescent="0.25">
      <c r="B456" s="55" t="s">
        <v>487</v>
      </c>
      <c r="C456" s="56" t="s">
        <v>383</v>
      </c>
      <c r="D456" s="59">
        <v>1225</v>
      </c>
    </row>
    <row r="457" spans="2:4" x14ac:dyDescent="0.25">
      <c r="B457" s="55" t="s">
        <v>488</v>
      </c>
      <c r="C457" s="56" t="s">
        <v>383</v>
      </c>
      <c r="D457" s="59">
        <v>1235</v>
      </c>
    </row>
    <row r="458" spans="2:4" x14ac:dyDescent="0.25">
      <c r="B458" s="55" t="s">
        <v>489</v>
      </c>
      <c r="C458" s="56" t="s">
        <v>383</v>
      </c>
      <c r="D458" s="59">
        <v>1245</v>
      </c>
    </row>
    <row r="459" spans="2:4" x14ac:dyDescent="0.25">
      <c r="B459" s="55" t="s">
        <v>490</v>
      </c>
      <c r="C459" s="56" t="s">
        <v>383</v>
      </c>
      <c r="D459" s="59">
        <v>1255</v>
      </c>
    </row>
    <row r="460" spans="2:4" x14ac:dyDescent="0.25">
      <c r="B460" s="55" t="s">
        <v>491</v>
      </c>
      <c r="C460" s="56" t="s">
        <v>383</v>
      </c>
      <c r="D460" s="59">
        <v>1265</v>
      </c>
    </row>
    <row r="461" spans="2:4" x14ac:dyDescent="0.25">
      <c r="B461" s="55" t="s">
        <v>492</v>
      </c>
      <c r="C461" s="56" t="s">
        <v>383</v>
      </c>
      <c r="D461" s="59">
        <v>1275</v>
      </c>
    </row>
    <row r="462" spans="2:4" x14ac:dyDescent="0.25">
      <c r="B462" s="55" t="s">
        <v>493</v>
      </c>
      <c r="C462" s="56" t="s">
        <v>383</v>
      </c>
      <c r="D462" s="59">
        <v>1285</v>
      </c>
    </row>
    <row r="463" spans="2:4" x14ac:dyDescent="0.25">
      <c r="B463" s="55" t="s">
        <v>494</v>
      </c>
      <c r="C463" s="56" t="s">
        <v>383</v>
      </c>
      <c r="D463" s="59">
        <v>1295</v>
      </c>
    </row>
    <row r="464" spans="2:4" x14ac:dyDescent="0.25">
      <c r="B464" s="55" t="s">
        <v>495</v>
      </c>
      <c r="C464" s="56" t="s">
        <v>383</v>
      </c>
      <c r="D464" s="59">
        <v>1305</v>
      </c>
    </row>
    <row r="465" spans="2:4" x14ac:dyDescent="0.25">
      <c r="B465" s="55" t="s">
        <v>496</v>
      </c>
      <c r="C465" s="56" t="s">
        <v>383</v>
      </c>
      <c r="D465" s="59">
        <v>1315</v>
      </c>
    </row>
    <row r="466" spans="2:4" x14ac:dyDescent="0.25">
      <c r="B466" s="55" t="s">
        <v>497</v>
      </c>
      <c r="C466" s="56" t="s">
        <v>383</v>
      </c>
      <c r="D466" s="59">
        <v>1325</v>
      </c>
    </row>
    <row r="467" spans="2:4" x14ac:dyDescent="0.25">
      <c r="B467" s="55" t="s">
        <v>498</v>
      </c>
      <c r="C467" s="56" t="s">
        <v>383</v>
      </c>
      <c r="D467" s="59">
        <v>1335</v>
      </c>
    </row>
    <row r="468" spans="2:4" x14ac:dyDescent="0.25">
      <c r="B468" s="55" t="s">
        <v>499</v>
      </c>
      <c r="C468" s="56" t="s">
        <v>383</v>
      </c>
      <c r="D468" s="59">
        <v>1345</v>
      </c>
    </row>
    <row r="469" spans="2:4" x14ac:dyDescent="0.25">
      <c r="B469" s="55" t="s">
        <v>500</v>
      </c>
      <c r="C469" s="56" t="s">
        <v>383</v>
      </c>
      <c r="D469" s="59">
        <v>1355</v>
      </c>
    </row>
    <row r="470" spans="2:4" x14ac:dyDescent="0.25">
      <c r="B470" s="55" t="s">
        <v>501</v>
      </c>
      <c r="C470" s="56" t="s">
        <v>383</v>
      </c>
      <c r="D470" s="59">
        <v>1365</v>
      </c>
    </row>
    <row r="471" spans="2:4" x14ac:dyDescent="0.25">
      <c r="B471" s="55" t="s">
        <v>502</v>
      </c>
      <c r="C471" s="56" t="s">
        <v>383</v>
      </c>
      <c r="D471" s="59">
        <v>1375</v>
      </c>
    </row>
    <row r="472" spans="2:4" x14ac:dyDescent="0.25">
      <c r="B472" s="55" t="s">
        <v>503</v>
      </c>
      <c r="C472" s="56" t="s">
        <v>383</v>
      </c>
      <c r="D472" s="59">
        <v>1385</v>
      </c>
    </row>
    <row r="473" spans="2:4" x14ac:dyDescent="0.25">
      <c r="B473" s="55" t="s">
        <v>504</v>
      </c>
      <c r="C473" s="56" t="s">
        <v>383</v>
      </c>
      <c r="D473" s="59">
        <v>1395</v>
      </c>
    </row>
    <row r="474" spans="2:4" x14ac:dyDescent="0.25">
      <c r="B474" s="55" t="s">
        <v>505</v>
      </c>
      <c r="C474" s="56" t="s">
        <v>383</v>
      </c>
      <c r="D474" s="59">
        <v>1405</v>
      </c>
    </row>
    <row r="475" spans="2:4" x14ac:dyDescent="0.25">
      <c r="B475" s="55" t="s">
        <v>506</v>
      </c>
      <c r="C475" s="56" t="s">
        <v>383</v>
      </c>
      <c r="D475" s="59">
        <v>1415</v>
      </c>
    </row>
    <row r="476" spans="2:4" x14ac:dyDescent="0.25">
      <c r="B476" s="55" t="s">
        <v>507</v>
      </c>
      <c r="C476" s="56" t="s">
        <v>383</v>
      </c>
      <c r="D476" s="59">
        <v>1425</v>
      </c>
    </row>
    <row r="477" spans="2:4" x14ac:dyDescent="0.25">
      <c r="B477" s="55" t="s">
        <v>508</v>
      </c>
      <c r="C477" s="56" t="s">
        <v>383</v>
      </c>
      <c r="D477" s="59">
        <v>1435</v>
      </c>
    </row>
    <row r="478" spans="2:4" x14ac:dyDescent="0.25">
      <c r="B478" s="55" t="s">
        <v>509</v>
      </c>
      <c r="C478" s="56" t="s">
        <v>383</v>
      </c>
      <c r="D478" s="59">
        <v>1445</v>
      </c>
    </row>
    <row r="479" spans="2:4" x14ac:dyDescent="0.25">
      <c r="B479" s="55" t="s">
        <v>510</v>
      </c>
      <c r="C479" s="56" t="s">
        <v>383</v>
      </c>
      <c r="D479" s="59">
        <v>1455</v>
      </c>
    </row>
    <row r="480" spans="2:4" x14ac:dyDescent="0.25">
      <c r="B480" s="55" t="s">
        <v>511</v>
      </c>
      <c r="C480" s="56" t="s">
        <v>383</v>
      </c>
      <c r="D480" s="59">
        <v>1465</v>
      </c>
    </row>
    <row r="481" spans="2:4" x14ac:dyDescent="0.25">
      <c r="B481" s="55" t="s">
        <v>512</v>
      </c>
      <c r="C481" s="56" t="s">
        <v>383</v>
      </c>
      <c r="D481" s="59">
        <v>1475</v>
      </c>
    </row>
    <row r="482" spans="2:4" x14ac:dyDescent="0.25">
      <c r="B482" s="55" t="s">
        <v>513</v>
      </c>
      <c r="C482" s="56" t="s">
        <v>383</v>
      </c>
      <c r="D482" s="59">
        <v>1485</v>
      </c>
    </row>
    <row r="483" spans="2:4" x14ac:dyDescent="0.25">
      <c r="B483" s="55" t="s">
        <v>514</v>
      </c>
      <c r="C483" s="56" t="s">
        <v>383</v>
      </c>
      <c r="D483" s="59">
        <v>1495</v>
      </c>
    </row>
    <row r="484" spans="2:4" x14ac:dyDescent="0.25">
      <c r="B484" s="55" t="s">
        <v>515</v>
      </c>
      <c r="C484" s="56" t="s">
        <v>383</v>
      </c>
      <c r="D484" s="59">
        <v>1505</v>
      </c>
    </row>
    <row r="485" spans="2:4" x14ac:dyDescent="0.25">
      <c r="B485" s="55" t="s">
        <v>516</v>
      </c>
      <c r="C485" s="56" t="s">
        <v>383</v>
      </c>
      <c r="D485" s="59">
        <v>1515</v>
      </c>
    </row>
    <row r="486" spans="2:4" x14ac:dyDescent="0.25">
      <c r="B486" s="55" t="s">
        <v>517</v>
      </c>
      <c r="C486" s="56" t="s">
        <v>383</v>
      </c>
      <c r="D486" s="59">
        <v>1525</v>
      </c>
    </row>
    <row r="487" spans="2:4" x14ac:dyDescent="0.25">
      <c r="B487" s="55" t="s">
        <v>518</v>
      </c>
      <c r="C487" s="56" t="s">
        <v>383</v>
      </c>
      <c r="D487" s="59">
        <v>1535</v>
      </c>
    </row>
    <row r="488" spans="2:4" x14ac:dyDescent="0.25">
      <c r="B488" s="55" t="s">
        <v>519</v>
      </c>
      <c r="C488" s="56" t="s">
        <v>383</v>
      </c>
      <c r="D488" s="59">
        <v>1545</v>
      </c>
    </row>
    <row r="489" spans="2:4" x14ac:dyDescent="0.25">
      <c r="B489" s="55" t="s">
        <v>520</v>
      </c>
      <c r="C489" s="56" t="s">
        <v>383</v>
      </c>
      <c r="D489" s="59">
        <v>1555</v>
      </c>
    </row>
    <row r="490" spans="2:4" x14ac:dyDescent="0.25">
      <c r="B490" s="55" t="s">
        <v>521</v>
      </c>
      <c r="C490" s="56" t="s">
        <v>383</v>
      </c>
      <c r="D490" s="59">
        <v>1565</v>
      </c>
    </row>
    <row r="491" spans="2:4" x14ac:dyDescent="0.25">
      <c r="B491" s="55" t="s">
        <v>522</v>
      </c>
      <c r="C491" s="56" t="s">
        <v>383</v>
      </c>
      <c r="D491" s="59">
        <v>1575</v>
      </c>
    </row>
    <row r="492" spans="2:4" x14ac:dyDescent="0.25">
      <c r="B492" s="55" t="s">
        <v>523</v>
      </c>
      <c r="C492" s="56" t="s">
        <v>383</v>
      </c>
      <c r="D492" s="59">
        <v>1585</v>
      </c>
    </row>
    <row r="493" spans="2:4" x14ac:dyDescent="0.25">
      <c r="B493" s="55" t="s">
        <v>524</v>
      </c>
      <c r="C493" s="56" t="s">
        <v>383</v>
      </c>
      <c r="D493" s="59">
        <v>1595</v>
      </c>
    </row>
    <row r="494" spans="2:4" x14ac:dyDescent="0.25">
      <c r="B494" s="55" t="s">
        <v>525</v>
      </c>
      <c r="C494" s="56" t="s">
        <v>383</v>
      </c>
      <c r="D494" s="59">
        <v>1605</v>
      </c>
    </row>
    <row r="495" spans="2:4" x14ac:dyDescent="0.25">
      <c r="B495" s="55" t="s">
        <v>526</v>
      </c>
      <c r="C495" s="56" t="s">
        <v>383</v>
      </c>
      <c r="D495" s="59">
        <v>1615</v>
      </c>
    </row>
    <row r="496" spans="2:4" x14ac:dyDescent="0.25">
      <c r="B496" s="55" t="s">
        <v>527</v>
      </c>
      <c r="C496" s="56" t="s">
        <v>383</v>
      </c>
      <c r="D496" s="59">
        <v>1625</v>
      </c>
    </row>
    <row r="497" spans="2:4" x14ac:dyDescent="0.25">
      <c r="B497" s="55" t="s">
        <v>528</v>
      </c>
      <c r="C497" s="56" t="s">
        <v>383</v>
      </c>
      <c r="D497" s="59">
        <v>1635</v>
      </c>
    </row>
    <row r="498" spans="2:4" x14ac:dyDescent="0.25">
      <c r="B498" s="55" t="s">
        <v>529</v>
      </c>
      <c r="C498" s="56" t="s">
        <v>383</v>
      </c>
      <c r="D498" s="59">
        <v>1645</v>
      </c>
    </row>
    <row r="499" spans="2:4" x14ac:dyDescent="0.25">
      <c r="B499" s="55" t="s">
        <v>530</v>
      </c>
      <c r="C499" s="56" t="s">
        <v>383</v>
      </c>
      <c r="D499" s="59">
        <v>1655</v>
      </c>
    </row>
    <row r="500" spans="2:4" x14ac:dyDescent="0.25">
      <c r="B500" s="55" t="s">
        <v>531</v>
      </c>
      <c r="C500" s="56" t="s">
        <v>383</v>
      </c>
      <c r="D500" s="59">
        <v>1665</v>
      </c>
    </row>
    <row r="501" spans="2:4" x14ac:dyDescent="0.25">
      <c r="B501" s="55" t="s">
        <v>532</v>
      </c>
      <c r="C501" s="56" t="s">
        <v>383</v>
      </c>
      <c r="D501" s="59">
        <v>1675</v>
      </c>
    </row>
    <row r="502" spans="2:4" x14ac:dyDescent="0.25">
      <c r="B502" s="55" t="s">
        <v>533</v>
      </c>
      <c r="C502" s="56" t="s">
        <v>383</v>
      </c>
      <c r="D502" s="59">
        <v>1685</v>
      </c>
    </row>
    <row r="503" spans="2:4" x14ac:dyDescent="0.25">
      <c r="B503" s="55" t="s">
        <v>534</v>
      </c>
      <c r="C503" s="56" t="s">
        <v>383</v>
      </c>
      <c r="D503" s="59">
        <v>1695</v>
      </c>
    </row>
    <row r="504" spans="2:4" x14ac:dyDescent="0.25">
      <c r="B504" s="55" t="s">
        <v>535</v>
      </c>
      <c r="C504" s="56" t="s">
        <v>383</v>
      </c>
      <c r="D504" s="59">
        <v>1705</v>
      </c>
    </row>
    <row r="505" spans="2:4" x14ac:dyDescent="0.25">
      <c r="B505" s="55" t="s">
        <v>536</v>
      </c>
      <c r="C505" s="56" t="s">
        <v>383</v>
      </c>
      <c r="D505" s="59">
        <v>1715</v>
      </c>
    </row>
    <row r="506" spans="2:4" x14ac:dyDescent="0.25">
      <c r="B506" s="55" t="s">
        <v>537</v>
      </c>
      <c r="C506" s="56" t="s">
        <v>383</v>
      </c>
      <c r="D506" s="59">
        <v>1725</v>
      </c>
    </row>
    <row r="507" spans="2:4" x14ac:dyDescent="0.25">
      <c r="B507" s="55" t="s">
        <v>538</v>
      </c>
      <c r="C507" s="56" t="s">
        <v>383</v>
      </c>
      <c r="D507" s="59">
        <v>1735</v>
      </c>
    </row>
    <row r="508" spans="2:4" x14ac:dyDescent="0.25">
      <c r="B508" s="55" t="s">
        <v>539</v>
      </c>
      <c r="C508" s="56" t="s">
        <v>383</v>
      </c>
      <c r="D508" s="59">
        <v>1745</v>
      </c>
    </row>
    <row r="509" spans="2:4" x14ac:dyDescent="0.25">
      <c r="B509" s="55" t="s">
        <v>540</v>
      </c>
      <c r="C509" s="56" t="s">
        <v>383</v>
      </c>
      <c r="D509" s="59">
        <v>1755</v>
      </c>
    </row>
    <row r="510" spans="2:4" x14ac:dyDescent="0.25">
      <c r="B510" s="55" t="s">
        <v>541</v>
      </c>
      <c r="C510" s="56" t="s">
        <v>383</v>
      </c>
      <c r="D510" s="59">
        <v>1765</v>
      </c>
    </row>
    <row r="511" spans="2:4" x14ac:dyDescent="0.25">
      <c r="B511" s="55" t="s">
        <v>542</v>
      </c>
      <c r="C511" s="56" t="s">
        <v>383</v>
      </c>
      <c r="D511" s="59">
        <v>1775</v>
      </c>
    </row>
    <row r="512" spans="2:4" x14ac:dyDescent="0.25">
      <c r="B512" s="55" t="s">
        <v>543</v>
      </c>
      <c r="C512" s="56" t="s">
        <v>383</v>
      </c>
      <c r="D512" s="59">
        <v>1785</v>
      </c>
    </row>
    <row r="513" spans="2:4" x14ac:dyDescent="0.25">
      <c r="B513" s="55" t="s">
        <v>544</v>
      </c>
      <c r="C513" s="56" t="s">
        <v>383</v>
      </c>
      <c r="D513" s="59">
        <v>1795</v>
      </c>
    </row>
    <row r="514" spans="2:4" x14ac:dyDescent="0.25">
      <c r="B514" s="55" t="s">
        <v>545</v>
      </c>
      <c r="C514" s="56" t="s">
        <v>383</v>
      </c>
      <c r="D514" s="59">
        <v>1805</v>
      </c>
    </row>
    <row r="515" spans="2:4" x14ac:dyDescent="0.25">
      <c r="B515" s="55" t="s">
        <v>546</v>
      </c>
      <c r="C515" s="56" t="s">
        <v>383</v>
      </c>
      <c r="D515" s="59">
        <v>1815</v>
      </c>
    </row>
    <row r="516" spans="2:4" x14ac:dyDescent="0.25">
      <c r="B516" s="55" t="s">
        <v>547</v>
      </c>
      <c r="C516" s="56" t="s">
        <v>383</v>
      </c>
      <c r="D516" s="59">
        <v>1825</v>
      </c>
    </row>
    <row r="517" spans="2:4" x14ac:dyDescent="0.25">
      <c r="B517" s="55" t="s">
        <v>548</v>
      </c>
      <c r="C517" s="56" t="s">
        <v>383</v>
      </c>
      <c r="D517" s="59">
        <v>1835</v>
      </c>
    </row>
    <row r="518" spans="2:4" x14ac:dyDescent="0.25">
      <c r="B518" s="55" t="s">
        <v>549</v>
      </c>
      <c r="C518" s="56" t="s">
        <v>383</v>
      </c>
      <c r="D518" s="59">
        <v>1845</v>
      </c>
    </row>
    <row r="519" spans="2:4" x14ac:dyDescent="0.25">
      <c r="B519" s="55" t="s">
        <v>550</v>
      </c>
      <c r="C519" s="56" t="s">
        <v>383</v>
      </c>
      <c r="D519" s="59">
        <v>1855</v>
      </c>
    </row>
    <row r="520" spans="2:4" x14ac:dyDescent="0.25">
      <c r="B520" s="55" t="s">
        <v>551</v>
      </c>
      <c r="C520" s="56" t="s">
        <v>383</v>
      </c>
      <c r="D520" s="59">
        <v>1865</v>
      </c>
    </row>
    <row r="521" spans="2:4" x14ac:dyDescent="0.25">
      <c r="B521" s="55" t="s">
        <v>552</v>
      </c>
      <c r="C521" s="56" t="s">
        <v>383</v>
      </c>
      <c r="D521" s="59">
        <v>1875</v>
      </c>
    </row>
    <row r="522" spans="2:4" x14ac:dyDescent="0.25">
      <c r="B522" s="55" t="s">
        <v>553</v>
      </c>
      <c r="C522" s="56" t="s">
        <v>383</v>
      </c>
      <c r="D522" s="59">
        <v>1885</v>
      </c>
    </row>
    <row r="523" spans="2:4" x14ac:dyDescent="0.25">
      <c r="B523" s="55" t="s">
        <v>554</v>
      </c>
      <c r="C523" s="56" t="s">
        <v>383</v>
      </c>
      <c r="D523" s="59">
        <v>1895</v>
      </c>
    </row>
    <row r="524" spans="2:4" x14ac:dyDescent="0.25">
      <c r="B524" s="55" t="s">
        <v>555</v>
      </c>
      <c r="C524" s="56" t="s">
        <v>383</v>
      </c>
      <c r="D524" s="59">
        <v>1905</v>
      </c>
    </row>
    <row r="525" spans="2:4" x14ac:dyDescent="0.25">
      <c r="B525" s="55" t="s">
        <v>556</v>
      </c>
      <c r="C525" s="56" t="s">
        <v>383</v>
      </c>
      <c r="D525" s="59">
        <v>1915</v>
      </c>
    </row>
    <row r="526" spans="2:4" x14ac:dyDescent="0.25">
      <c r="B526" s="55" t="s">
        <v>557</v>
      </c>
      <c r="C526" s="56" t="s">
        <v>383</v>
      </c>
      <c r="D526" s="59">
        <v>1925</v>
      </c>
    </row>
    <row r="527" spans="2:4" x14ac:dyDescent="0.25">
      <c r="B527" s="55" t="s">
        <v>558</v>
      </c>
      <c r="C527" s="56" t="s">
        <v>383</v>
      </c>
      <c r="D527" s="59">
        <v>1935</v>
      </c>
    </row>
    <row r="528" spans="2:4" x14ac:dyDescent="0.25">
      <c r="B528" s="55" t="s">
        <v>559</v>
      </c>
      <c r="C528" s="56" t="s">
        <v>383</v>
      </c>
      <c r="D528" s="59">
        <v>1945</v>
      </c>
    </row>
    <row r="529" spans="2:4" x14ac:dyDescent="0.25">
      <c r="B529" s="55" t="s">
        <v>560</v>
      </c>
      <c r="C529" s="56" t="s">
        <v>383</v>
      </c>
      <c r="D529" s="59">
        <v>1955</v>
      </c>
    </row>
    <row r="530" spans="2:4" x14ac:dyDescent="0.25">
      <c r="B530" s="55" t="s">
        <v>561</v>
      </c>
      <c r="C530" s="56" t="s">
        <v>383</v>
      </c>
      <c r="D530" s="59">
        <v>1965</v>
      </c>
    </row>
    <row r="531" spans="2:4" x14ac:dyDescent="0.25">
      <c r="B531" s="55" t="s">
        <v>562</v>
      </c>
      <c r="C531" s="56" t="s">
        <v>383</v>
      </c>
      <c r="D531" s="59">
        <v>1975</v>
      </c>
    </row>
    <row r="532" spans="2:4" x14ac:dyDescent="0.25">
      <c r="B532" s="55" t="s">
        <v>563</v>
      </c>
      <c r="C532" s="56" t="s">
        <v>383</v>
      </c>
      <c r="D532" s="59">
        <v>1985</v>
      </c>
    </row>
    <row r="533" spans="2:4" x14ac:dyDescent="0.25">
      <c r="B533" s="55" t="s">
        <v>564</v>
      </c>
      <c r="C533" s="56" t="s">
        <v>383</v>
      </c>
      <c r="D533" s="59">
        <v>1995</v>
      </c>
    </row>
    <row r="534" spans="2:4" x14ac:dyDescent="0.25">
      <c r="B534" s="55" t="s">
        <v>565</v>
      </c>
      <c r="C534" s="56" t="s">
        <v>383</v>
      </c>
      <c r="D534" s="59">
        <v>2005</v>
      </c>
    </row>
    <row r="535" spans="2:4" x14ac:dyDescent="0.25">
      <c r="B535" s="55" t="s">
        <v>566</v>
      </c>
      <c r="C535" s="56" t="s">
        <v>567</v>
      </c>
      <c r="D535" s="59">
        <v>225</v>
      </c>
    </row>
    <row r="536" spans="2:4" x14ac:dyDescent="0.25">
      <c r="B536" s="55" t="s">
        <v>568</v>
      </c>
      <c r="C536" s="56" t="s">
        <v>567</v>
      </c>
      <c r="D536" s="59">
        <v>235</v>
      </c>
    </row>
    <row r="537" spans="2:4" x14ac:dyDescent="0.25">
      <c r="B537" s="55" t="s">
        <v>569</v>
      </c>
      <c r="C537" s="56" t="s">
        <v>567</v>
      </c>
      <c r="D537" s="59">
        <v>245</v>
      </c>
    </row>
    <row r="538" spans="2:4" x14ac:dyDescent="0.25">
      <c r="B538" s="55" t="s">
        <v>570</v>
      </c>
      <c r="C538" s="56" t="s">
        <v>567</v>
      </c>
      <c r="D538" s="59">
        <v>255</v>
      </c>
    </row>
    <row r="539" spans="2:4" x14ac:dyDescent="0.25">
      <c r="B539" s="55" t="s">
        <v>571</v>
      </c>
      <c r="C539" s="56" t="s">
        <v>567</v>
      </c>
      <c r="D539" s="59">
        <v>265</v>
      </c>
    </row>
    <row r="540" spans="2:4" x14ac:dyDescent="0.25">
      <c r="B540" s="55" t="s">
        <v>572</v>
      </c>
      <c r="C540" s="56" t="s">
        <v>567</v>
      </c>
      <c r="D540" s="59">
        <v>275</v>
      </c>
    </row>
    <row r="541" spans="2:4" x14ac:dyDescent="0.25">
      <c r="B541" s="55" t="s">
        <v>573</v>
      </c>
      <c r="C541" s="56" t="s">
        <v>567</v>
      </c>
      <c r="D541" s="59">
        <v>285</v>
      </c>
    </row>
    <row r="542" spans="2:4" x14ac:dyDescent="0.25">
      <c r="B542" s="55" t="s">
        <v>574</v>
      </c>
      <c r="C542" s="56" t="s">
        <v>567</v>
      </c>
      <c r="D542" s="59">
        <v>295</v>
      </c>
    </row>
    <row r="543" spans="2:4" x14ac:dyDescent="0.25">
      <c r="B543" s="55" t="s">
        <v>575</v>
      </c>
      <c r="C543" s="56" t="s">
        <v>567</v>
      </c>
      <c r="D543" s="59">
        <v>305</v>
      </c>
    </row>
    <row r="544" spans="2:4" x14ac:dyDescent="0.25">
      <c r="B544" s="55" t="s">
        <v>576</v>
      </c>
      <c r="C544" s="56" t="s">
        <v>567</v>
      </c>
      <c r="D544" s="59">
        <v>315</v>
      </c>
    </row>
    <row r="545" spans="2:4" x14ac:dyDescent="0.25">
      <c r="B545" s="55" t="s">
        <v>577</v>
      </c>
      <c r="C545" s="56" t="s">
        <v>567</v>
      </c>
      <c r="D545" s="59">
        <v>325</v>
      </c>
    </row>
    <row r="546" spans="2:4" x14ac:dyDescent="0.25">
      <c r="B546" s="55" t="s">
        <v>578</v>
      </c>
      <c r="C546" s="56" t="s">
        <v>567</v>
      </c>
      <c r="D546" s="59">
        <v>335</v>
      </c>
    </row>
    <row r="547" spans="2:4" x14ac:dyDescent="0.25">
      <c r="B547" s="55" t="s">
        <v>579</v>
      </c>
      <c r="C547" s="56" t="s">
        <v>567</v>
      </c>
      <c r="D547" s="59">
        <v>345</v>
      </c>
    </row>
    <row r="548" spans="2:4" x14ac:dyDescent="0.25">
      <c r="B548" s="55" t="s">
        <v>580</v>
      </c>
      <c r="C548" s="56" t="s">
        <v>567</v>
      </c>
      <c r="D548" s="59">
        <v>355</v>
      </c>
    </row>
    <row r="549" spans="2:4" x14ac:dyDescent="0.25">
      <c r="B549" s="55" t="s">
        <v>581</v>
      </c>
      <c r="C549" s="56" t="s">
        <v>567</v>
      </c>
      <c r="D549" s="59">
        <v>365</v>
      </c>
    </row>
    <row r="550" spans="2:4" x14ac:dyDescent="0.25">
      <c r="B550" s="55" t="s">
        <v>582</v>
      </c>
      <c r="C550" s="56" t="s">
        <v>567</v>
      </c>
      <c r="D550" s="59">
        <v>375</v>
      </c>
    </row>
    <row r="551" spans="2:4" x14ac:dyDescent="0.25">
      <c r="B551" s="55" t="s">
        <v>583</v>
      </c>
      <c r="C551" s="56" t="s">
        <v>567</v>
      </c>
      <c r="D551" s="59">
        <v>385</v>
      </c>
    </row>
    <row r="552" spans="2:4" x14ac:dyDescent="0.25">
      <c r="B552" s="55" t="s">
        <v>584</v>
      </c>
      <c r="C552" s="56" t="s">
        <v>567</v>
      </c>
      <c r="D552" s="59">
        <v>395</v>
      </c>
    </row>
    <row r="553" spans="2:4" x14ac:dyDescent="0.25">
      <c r="B553" s="55" t="s">
        <v>585</v>
      </c>
      <c r="C553" s="56" t="s">
        <v>567</v>
      </c>
      <c r="D553" s="59">
        <v>405</v>
      </c>
    </row>
    <row r="554" spans="2:4" x14ac:dyDescent="0.25">
      <c r="B554" s="55" t="s">
        <v>586</v>
      </c>
      <c r="C554" s="56" t="s">
        <v>567</v>
      </c>
      <c r="D554" s="59">
        <v>415</v>
      </c>
    </row>
    <row r="555" spans="2:4" x14ac:dyDescent="0.25">
      <c r="B555" s="55" t="s">
        <v>587</v>
      </c>
      <c r="C555" s="56" t="s">
        <v>567</v>
      </c>
      <c r="D555" s="59">
        <v>425</v>
      </c>
    </row>
    <row r="556" spans="2:4" x14ac:dyDescent="0.25">
      <c r="B556" s="55" t="s">
        <v>588</v>
      </c>
      <c r="C556" s="56" t="s">
        <v>567</v>
      </c>
      <c r="D556" s="59">
        <v>435</v>
      </c>
    </row>
    <row r="557" spans="2:4" x14ac:dyDescent="0.25">
      <c r="B557" s="55" t="s">
        <v>589</v>
      </c>
      <c r="C557" s="56" t="s">
        <v>567</v>
      </c>
      <c r="D557" s="59">
        <v>445</v>
      </c>
    </row>
    <row r="558" spans="2:4" x14ac:dyDescent="0.25">
      <c r="B558" s="55" t="s">
        <v>590</v>
      </c>
      <c r="C558" s="56" t="s">
        <v>567</v>
      </c>
      <c r="D558" s="59">
        <v>455</v>
      </c>
    </row>
    <row r="559" spans="2:4" x14ac:dyDescent="0.25">
      <c r="B559" s="55" t="s">
        <v>591</v>
      </c>
      <c r="C559" s="56" t="s">
        <v>567</v>
      </c>
      <c r="D559" s="59">
        <v>465</v>
      </c>
    </row>
    <row r="560" spans="2:4" x14ac:dyDescent="0.25">
      <c r="B560" s="55" t="s">
        <v>592</v>
      </c>
      <c r="C560" s="56" t="s">
        <v>567</v>
      </c>
      <c r="D560" s="59">
        <v>475</v>
      </c>
    </row>
    <row r="561" spans="2:4" x14ac:dyDescent="0.25">
      <c r="B561" s="55" t="s">
        <v>593</v>
      </c>
      <c r="C561" s="56" t="s">
        <v>567</v>
      </c>
      <c r="D561" s="59">
        <v>485</v>
      </c>
    </row>
    <row r="562" spans="2:4" x14ac:dyDescent="0.25">
      <c r="B562" s="55" t="s">
        <v>594</v>
      </c>
      <c r="C562" s="56" t="s">
        <v>567</v>
      </c>
      <c r="D562" s="59">
        <v>495</v>
      </c>
    </row>
    <row r="563" spans="2:4" x14ac:dyDescent="0.25">
      <c r="B563" s="55" t="s">
        <v>595</v>
      </c>
      <c r="C563" s="56" t="s">
        <v>567</v>
      </c>
      <c r="D563" s="59">
        <v>505</v>
      </c>
    </row>
    <row r="564" spans="2:4" x14ac:dyDescent="0.25">
      <c r="B564" s="55" t="s">
        <v>596</v>
      </c>
      <c r="C564" s="56" t="s">
        <v>567</v>
      </c>
      <c r="D564" s="59">
        <v>515</v>
      </c>
    </row>
    <row r="565" spans="2:4" x14ac:dyDescent="0.25">
      <c r="B565" s="55" t="s">
        <v>597</v>
      </c>
      <c r="C565" s="56" t="s">
        <v>567</v>
      </c>
      <c r="D565" s="59">
        <v>525</v>
      </c>
    </row>
    <row r="566" spans="2:4" x14ac:dyDescent="0.25">
      <c r="B566" s="55" t="s">
        <v>598</v>
      </c>
      <c r="C566" s="56" t="s">
        <v>567</v>
      </c>
      <c r="D566" s="59">
        <v>535</v>
      </c>
    </row>
    <row r="567" spans="2:4" x14ac:dyDescent="0.25">
      <c r="B567" s="55" t="s">
        <v>599</v>
      </c>
      <c r="C567" s="56" t="s">
        <v>567</v>
      </c>
      <c r="D567" s="59">
        <v>545</v>
      </c>
    </row>
    <row r="568" spans="2:4" x14ac:dyDescent="0.25">
      <c r="B568" s="55" t="s">
        <v>600</v>
      </c>
      <c r="C568" s="56" t="s">
        <v>567</v>
      </c>
      <c r="D568" s="59">
        <v>555</v>
      </c>
    </row>
    <row r="569" spans="2:4" x14ac:dyDescent="0.25">
      <c r="B569" s="55" t="s">
        <v>601</v>
      </c>
      <c r="C569" s="56" t="s">
        <v>567</v>
      </c>
      <c r="D569" s="59">
        <v>565</v>
      </c>
    </row>
    <row r="570" spans="2:4" x14ac:dyDescent="0.25">
      <c r="B570" s="55" t="s">
        <v>602</v>
      </c>
      <c r="C570" s="56" t="s">
        <v>567</v>
      </c>
      <c r="D570" s="59">
        <v>575</v>
      </c>
    </row>
    <row r="571" spans="2:4" x14ac:dyDescent="0.25">
      <c r="B571" s="55" t="s">
        <v>603</v>
      </c>
      <c r="C571" s="56" t="s">
        <v>567</v>
      </c>
      <c r="D571" s="59">
        <v>585</v>
      </c>
    </row>
    <row r="572" spans="2:4" x14ac:dyDescent="0.25">
      <c r="B572" s="55" t="s">
        <v>604</v>
      </c>
      <c r="C572" s="56" t="s">
        <v>567</v>
      </c>
      <c r="D572" s="59">
        <v>595</v>
      </c>
    </row>
    <row r="573" spans="2:4" x14ac:dyDescent="0.25">
      <c r="B573" s="55" t="s">
        <v>605</v>
      </c>
      <c r="C573" s="56" t="s">
        <v>567</v>
      </c>
      <c r="D573" s="59">
        <v>605</v>
      </c>
    </row>
    <row r="574" spans="2:4" x14ac:dyDescent="0.25">
      <c r="B574" s="55" t="s">
        <v>606</v>
      </c>
      <c r="C574" s="56" t="s">
        <v>567</v>
      </c>
      <c r="D574" s="59">
        <v>615</v>
      </c>
    </row>
    <row r="575" spans="2:4" x14ac:dyDescent="0.25">
      <c r="B575" s="55" t="s">
        <v>607</v>
      </c>
      <c r="C575" s="56" t="s">
        <v>567</v>
      </c>
      <c r="D575" s="59">
        <v>625</v>
      </c>
    </row>
    <row r="576" spans="2:4" x14ac:dyDescent="0.25">
      <c r="B576" s="55" t="s">
        <v>608</v>
      </c>
      <c r="C576" s="56" t="s">
        <v>567</v>
      </c>
      <c r="D576" s="59">
        <v>635</v>
      </c>
    </row>
    <row r="577" spans="2:4" x14ac:dyDescent="0.25">
      <c r="B577" s="55" t="s">
        <v>609</v>
      </c>
      <c r="C577" s="56" t="s">
        <v>567</v>
      </c>
      <c r="D577" s="59">
        <v>645</v>
      </c>
    </row>
    <row r="578" spans="2:4" x14ac:dyDescent="0.25">
      <c r="B578" s="55" t="s">
        <v>610</v>
      </c>
      <c r="C578" s="56" t="s">
        <v>567</v>
      </c>
      <c r="D578" s="59">
        <v>655</v>
      </c>
    </row>
    <row r="579" spans="2:4" x14ac:dyDescent="0.25">
      <c r="B579" s="55" t="s">
        <v>611</v>
      </c>
      <c r="C579" s="56" t="s">
        <v>567</v>
      </c>
      <c r="D579" s="59">
        <v>665</v>
      </c>
    </row>
    <row r="580" spans="2:4" x14ac:dyDescent="0.25">
      <c r="B580" s="55" t="s">
        <v>612</v>
      </c>
      <c r="C580" s="56" t="s">
        <v>567</v>
      </c>
      <c r="D580" s="59">
        <v>675</v>
      </c>
    </row>
    <row r="581" spans="2:4" x14ac:dyDescent="0.25">
      <c r="B581" s="55" t="s">
        <v>613</v>
      </c>
      <c r="C581" s="56" t="s">
        <v>567</v>
      </c>
      <c r="D581" s="59">
        <v>685</v>
      </c>
    </row>
    <row r="582" spans="2:4" x14ac:dyDescent="0.25">
      <c r="B582" s="55" t="s">
        <v>614</v>
      </c>
      <c r="C582" s="56" t="s">
        <v>567</v>
      </c>
      <c r="D582" s="59">
        <v>695</v>
      </c>
    </row>
    <row r="583" spans="2:4" x14ac:dyDescent="0.25">
      <c r="B583" s="55" t="s">
        <v>615</v>
      </c>
      <c r="C583" s="56" t="s">
        <v>567</v>
      </c>
      <c r="D583" s="59">
        <v>705</v>
      </c>
    </row>
    <row r="584" spans="2:4" x14ac:dyDescent="0.25">
      <c r="B584" s="55" t="s">
        <v>616</v>
      </c>
      <c r="C584" s="56" t="s">
        <v>567</v>
      </c>
      <c r="D584" s="59">
        <v>715</v>
      </c>
    </row>
    <row r="585" spans="2:4" x14ac:dyDescent="0.25">
      <c r="B585" s="55" t="s">
        <v>617</v>
      </c>
      <c r="C585" s="56" t="s">
        <v>567</v>
      </c>
      <c r="D585" s="59">
        <v>725</v>
      </c>
    </row>
    <row r="586" spans="2:4" x14ac:dyDescent="0.25">
      <c r="B586" s="55" t="s">
        <v>618</v>
      </c>
      <c r="C586" s="56" t="s">
        <v>567</v>
      </c>
      <c r="D586" s="59">
        <v>735</v>
      </c>
    </row>
    <row r="587" spans="2:4" x14ac:dyDescent="0.25">
      <c r="B587" s="55" t="s">
        <v>619</v>
      </c>
      <c r="C587" s="56" t="s">
        <v>567</v>
      </c>
      <c r="D587" s="59">
        <v>745</v>
      </c>
    </row>
    <row r="588" spans="2:4" x14ac:dyDescent="0.25">
      <c r="B588" s="55" t="s">
        <v>620</v>
      </c>
      <c r="C588" s="56" t="s">
        <v>567</v>
      </c>
      <c r="D588" s="59">
        <v>755</v>
      </c>
    </row>
    <row r="589" spans="2:4" x14ac:dyDescent="0.25">
      <c r="B589" s="55" t="s">
        <v>621</v>
      </c>
      <c r="C589" s="56" t="s">
        <v>567</v>
      </c>
      <c r="D589" s="59">
        <v>765</v>
      </c>
    </row>
    <row r="590" spans="2:4" x14ac:dyDescent="0.25">
      <c r="B590" s="55" t="s">
        <v>622</v>
      </c>
      <c r="C590" s="56" t="s">
        <v>567</v>
      </c>
      <c r="D590" s="59">
        <v>775</v>
      </c>
    </row>
    <row r="591" spans="2:4" x14ac:dyDescent="0.25">
      <c r="B591" s="55" t="s">
        <v>623</v>
      </c>
      <c r="C591" s="56" t="s">
        <v>567</v>
      </c>
      <c r="D591" s="59">
        <v>785</v>
      </c>
    </row>
    <row r="592" spans="2:4" x14ac:dyDescent="0.25">
      <c r="B592" s="55" t="s">
        <v>624</v>
      </c>
      <c r="C592" s="56" t="s">
        <v>567</v>
      </c>
      <c r="D592" s="59">
        <v>795</v>
      </c>
    </row>
    <row r="593" spans="2:4" x14ac:dyDescent="0.25">
      <c r="B593" s="55" t="s">
        <v>625</v>
      </c>
      <c r="C593" s="56" t="s">
        <v>567</v>
      </c>
      <c r="D593" s="59">
        <v>805</v>
      </c>
    </row>
    <row r="594" spans="2:4" x14ac:dyDescent="0.25">
      <c r="B594" s="55" t="s">
        <v>626</v>
      </c>
      <c r="C594" s="56" t="s">
        <v>567</v>
      </c>
      <c r="D594" s="59">
        <v>815</v>
      </c>
    </row>
    <row r="595" spans="2:4" x14ac:dyDescent="0.25">
      <c r="B595" s="55" t="s">
        <v>627</v>
      </c>
      <c r="C595" s="56" t="s">
        <v>567</v>
      </c>
      <c r="D595" s="59">
        <v>825</v>
      </c>
    </row>
    <row r="596" spans="2:4" x14ac:dyDescent="0.25">
      <c r="B596" s="55" t="s">
        <v>628</v>
      </c>
      <c r="C596" s="56" t="s">
        <v>567</v>
      </c>
      <c r="D596" s="59">
        <v>835</v>
      </c>
    </row>
    <row r="597" spans="2:4" x14ac:dyDescent="0.25">
      <c r="B597" s="55" t="s">
        <v>629</v>
      </c>
      <c r="C597" s="56" t="s">
        <v>567</v>
      </c>
      <c r="D597" s="59">
        <v>845</v>
      </c>
    </row>
    <row r="598" spans="2:4" x14ac:dyDescent="0.25">
      <c r="B598" s="55" t="s">
        <v>630</v>
      </c>
      <c r="C598" s="56" t="s">
        <v>567</v>
      </c>
      <c r="D598" s="59">
        <v>855</v>
      </c>
    </row>
    <row r="599" spans="2:4" x14ac:dyDescent="0.25">
      <c r="B599" s="55" t="s">
        <v>631</v>
      </c>
      <c r="C599" s="56" t="s">
        <v>567</v>
      </c>
      <c r="D599" s="59">
        <v>865</v>
      </c>
    </row>
    <row r="600" spans="2:4" x14ac:dyDescent="0.25">
      <c r="B600" s="55" t="s">
        <v>632</v>
      </c>
      <c r="C600" s="56" t="s">
        <v>567</v>
      </c>
      <c r="D600" s="59">
        <v>875</v>
      </c>
    </row>
    <row r="601" spans="2:4" x14ac:dyDescent="0.25">
      <c r="B601" s="55" t="s">
        <v>633</v>
      </c>
      <c r="C601" s="56" t="s">
        <v>567</v>
      </c>
      <c r="D601" s="59">
        <v>885</v>
      </c>
    </row>
    <row r="602" spans="2:4" x14ac:dyDescent="0.25">
      <c r="B602" s="55" t="s">
        <v>634</v>
      </c>
      <c r="C602" s="56" t="s">
        <v>567</v>
      </c>
      <c r="D602" s="59">
        <v>895</v>
      </c>
    </row>
    <row r="603" spans="2:4" x14ac:dyDescent="0.25">
      <c r="B603" s="55" t="s">
        <v>635</v>
      </c>
      <c r="C603" s="56" t="s">
        <v>567</v>
      </c>
      <c r="D603" s="59">
        <v>905</v>
      </c>
    </row>
    <row r="604" spans="2:4" x14ac:dyDescent="0.25">
      <c r="B604" s="55" t="s">
        <v>636</v>
      </c>
      <c r="C604" s="56" t="s">
        <v>567</v>
      </c>
      <c r="D604" s="59">
        <v>915</v>
      </c>
    </row>
    <row r="605" spans="2:4" x14ac:dyDescent="0.25">
      <c r="B605" s="55" t="s">
        <v>637</v>
      </c>
      <c r="C605" s="56" t="s">
        <v>567</v>
      </c>
      <c r="D605" s="59">
        <v>925</v>
      </c>
    </row>
    <row r="606" spans="2:4" x14ac:dyDescent="0.25">
      <c r="B606" s="55" t="s">
        <v>638</v>
      </c>
      <c r="C606" s="56" t="s">
        <v>567</v>
      </c>
      <c r="D606" s="59">
        <v>935</v>
      </c>
    </row>
    <row r="607" spans="2:4" x14ac:dyDescent="0.25">
      <c r="B607" s="55" t="s">
        <v>639</v>
      </c>
      <c r="C607" s="56" t="s">
        <v>567</v>
      </c>
      <c r="D607" s="59">
        <v>945</v>
      </c>
    </row>
    <row r="608" spans="2:4" x14ac:dyDescent="0.25">
      <c r="B608" s="55" t="s">
        <v>640</v>
      </c>
      <c r="C608" s="56" t="s">
        <v>567</v>
      </c>
      <c r="D608" s="59">
        <v>955</v>
      </c>
    </row>
    <row r="609" spans="2:4" x14ac:dyDescent="0.25">
      <c r="B609" s="55" t="s">
        <v>641</v>
      </c>
      <c r="C609" s="56" t="s">
        <v>567</v>
      </c>
      <c r="D609" s="59">
        <v>965</v>
      </c>
    </row>
    <row r="610" spans="2:4" x14ac:dyDescent="0.25">
      <c r="B610" s="55" t="s">
        <v>642</v>
      </c>
      <c r="C610" s="56" t="s">
        <v>567</v>
      </c>
      <c r="D610" s="59">
        <v>975</v>
      </c>
    </row>
    <row r="611" spans="2:4" x14ac:dyDescent="0.25">
      <c r="B611" s="55" t="s">
        <v>643</v>
      </c>
      <c r="C611" s="56" t="s">
        <v>567</v>
      </c>
      <c r="D611" s="59">
        <v>985</v>
      </c>
    </row>
    <row r="612" spans="2:4" x14ac:dyDescent="0.25">
      <c r="B612" s="55" t="s">
        <v>644</v>
      </c>
      <c r="C612" s="56" t="s">
        <v>567</v>
      </c>
      <c r="D612" s="59">
        <v>995</v>
      </c>
    </row>
    <row r="613" spans="2:4" x14ac:dyDescent="0.25">
      <c r="B613" s="55" t="s">
        <v>645</v>
      </c>
      <c r="C613" s="56" t="s">
        <v>567</v>
      </c>
      <c r="D613" s="59">
        <v>1005</v>
      </c>
    </row>
    <row r="614" spans="2:4" x14ac:dyDescent="0.25">
      <c r="B614" s="55" t="s">
        <v>646</v>
      </c>
      <c r="C614" s="56" t="s">
        <v>567</v>
      </c>
      <c r="D614" s="59">
        <v>1015</v>
      </c>
    </row>
    <row r="615" spans="2:4" x14ac:dyDescent="0.25">
      <c r="B615" s="55" t="s">
        <v>647</v>
      </c>
      <c r="C615" s="56" t="s">
        <v>567</v>
      </c>
      <c r="D615" s="59">
        <v>1025</v>
      </c>
    </row>
    <row r="616" spans="2:4" x14ac:dyDescent="0.25">
      <c r="B616" s="55" t="s">
        <v>648</v>
      </c>
      <c r="C616" s="56" t="s">
        <v>567</v>
      </c>
      <c r="D616" s="59">
        <v>1035</v>
      </c>
    </row>
    <row r="617" spans="2:4" x14ac:dyDescent="0.25">
      <c r="B617" s="55" t="s">
        <v>649</v>
      </c>
      <c r="C617" s="56" t="s">
        <v>567</v>
      </c>
      <c r="D617" s="59">
        <v>1045</v>
      </c>
    </row>
    <row r="618" spans="2:4" x14ac:dyDescent="0.25">
      <c r="B618" s="55" t="s">
        <v>650</v>
      </c>
      <c r="C618" s="56" t="s">
        <v>567</v>
      </c>
      <c r="D618" s="59">
        <v>1055</v>
      </c>
    </row>
    <row r="619" spans="2:4" x14ac:dyDescent="0.25">
      <c r="B619" s="55" t="s">
        <v>651</v>
      </c>
      <c r="C619" s="56" t="s">
        <v>567</v>
      </c>
      <c r="D619" s="59">
        <v>1065</v>
      </c>
    </row>
    <row r="620" spans="2:4" x14ac:dyDescent="0.25">
      <c r="B620" s="55" t="s">
        <v>652</v>
      </c>
      <c r="C620" s="56" t="s">
        <v>567</v>
      </c>
      <c r="D620" s="59">
        <v>1075</v>
      </c>
    </row>
    <row r="621" spans="2:4" x14ac:dyDescent="0.25">
      <c r="B621" s="55" t="s">
        <v>653</v>
      </c>
      <c r="C621" s="56" t="s">
        <v>567</v>
      </c>
      <c r="D621" s="59">
        <v>1085</v>
      </c>
    </row>
    <row r="622" spans="2:4" x14ac:dyDescent="0.25">
      <c r="B622" s="55" t="s">
        <v>654</v>
      </c>
      <c r="C622" s="56" t="s">
        <v>567</v>
      </c>
      <c r="D622" s="59">
        <v>1095</v>
      </c>
    </row>
    <row r="623" spans="2:4" x14ac:dyDescent="0.25">
      <c r="B623" s="55" t="s">
        <v>655</v>
      </c>
      <c r="C623" s="56" t="s">
        <v>567</v>
      </c>
      <c r="D623" s="59">
        <v>1105</v>
      </c>
    </row>
    <row r="624" spans="2:4" x14ac:dyDescent="0.25">
      <c r="B624" s="55" t="s">
        <v>656</v>
      </c>
      <c r="C624" s="56" t="s">
        <v>567</v>
      </c>
      <c r="D624" s="59">
        <v>1115</v>
      </c>
    </row>
    <row r="625" spans="2:4" x14ac:dyDescent="0.25">
      <c r="B625" s="55" t="s">
        <v>657</v>
      </c>
      <c r="C625" s="56" t="s">
        <v>567</v>
      </c>
      <c r="D625" s="59">
        <v>1125</v>
      </c>
    </row>
    <row r="626" spans="2:4" x14ac:dyDescent="0.25">
      <c r="B626" s="55" t="s">
        <v>658</v>
      </c>
      <c r="C626" s="56" t="s">
        <v>567</v>
      </c>
      <c r="D626" s="59">
        <v>1135</v>
      </c>
    </row>
    <row r="627" spans="2:4" x14ac:dyDescent="0.25">
      <c r="B627" s="55" t="s">
        <v>659</v>
      </c>
      <c r="C627" s="56" t="s">
        <v>567</v>
      </c>
      <c r="D627" s="59">
        <v>1145</v>
      </c>
    </row>
    <row r="628" spans="2:4" x14ac:dyDescent="0.25">
      <c r="B628" s="55" t="s">
        <v>660</v>
      </c>
      <c r="C628" s="56" t="s">
        <v>567</v>
      </c>
      <c r="D628" s="59">
        <v>1155</v>
      </c>
    </row>
    <row r="629" spans="2:4" x14ac:dyDescent="0.25">
      <c r="B629" s="55" t="s">
        <v>661</v>
      </c>
      <c r="C629" s="56" t="s">
        <v>567</v>
      </c>
      <c r="D629" s="59">
        <v>1165</v>
      </c>
    </row>
    <row r="630" spans="2:4" x14ac:dyDescent="0.25">
      <c r="B630" s="55" t="s">
        <v>662</v>
      </c>
      <c r="C630" s="56" t="s">
        <v>567</v>
      </c>
      <c r="D630" s="59">
        <v>1175</v>
      </c>
    </row>
    <row r="631" spans="2:4" x14ac:dyDescent="0.25">
      <c r="B631" s="55" t="s">
        <v>663</v>
      </c>
      <c r="C631" s="56" t="s">
        <v>567</v>
      </c>
      <c r="D631" s="59">
        <v>1185</v>
      </c>
    </row>
    <row r="632" spans="2:4" x14ac:dyDescent="0.25">
      <c r="B632" s="55" t="s">
        <v>664</v>
      </c>
      <c r="C632" s="56" t="s">
        <v>567</v>
      </c>
      <c r="D632" s="59">
        <v>1195</v>
      </c>
    </row>
    <row r="633" spans="2:4" x14ac:dyDescent="0.25">
      <c r="B633" s="55" t="s">
        <v>665</v>
      </c>
      <c r="C633" s="56" t="s">
        <v>567</v>
      </c>
      <c r="D633" s="59">
        <v>1205</v>
      </c>
    </row>
    <row r="634" spans="2:4" x14ac:dyDescent="0.25">
      <c r="B634" s="55" t="s">
        <v>666</v>
      </c>
      <c r="C634" s="56" t="s">
        <v>567</v>
      </c>
      <c r="D634" s="59">
        <v>1215</v>
      </c>
    </row>
    <row r="635" spans="2:4" x14ac:dyDescent="0.25">
      <c r="B635" s="55" t="s">
        <v>667</v>
      </c>
      <c r="C635" s="56" t="s">
        <v>567</v>
      </c>
      <c r="D635" s="59">
        <v>1225</v>
      </c>
    </row>
    <row r="636" spans="2:4" x14ac:dyDescent="0.25">
      <c r="B636" s="55" t="s">
        <v>668</v>
      </c>
      <c r="C636" s="56" t="s">
        <v>567</v>
      </c>
      <c r="D636" s="59">
        <v>1235</v>
      </c>
    </row>
    <row r="637" spans="2:4" x14ac:dyDescent="0.25">
      <c r="B637" s="55" t="s">
        <v>669</v>
      </c>
      <c r="C637" s="56" t="s">
        <v>567</v>
      </c>
      <c r="D637" s="59">
        <v>1245</v>
      </c>
    </row>
    <row r="638" spans="2:4" x14ac:dyDescent="0.25">
      <c r="B638" s="55" t="s">
        <v>670</v>
      </c>
      <c r="C638" s="56" t="s">
        <v>567</v>
      </c>
      <c r="D638" s="59">
        <v>1255</v>
      </c>
    </row>
    <row r="639" spans="2:4" x14ac:dyDescent="0.25">
      <c r="B639" s="55" t="s">
        <v>671</v>
      </c>
      <c r="C639" s="56" t="s">
        <v>567</v>
      </c>
      <c r="D639" s="59">
        <v>1265</v>
      </c>
    </row>
    <row r="640" spans="2:4" x14ac:dyDescent="0.25">
      <c r="B640" s="55" t="s">
        <v>672</v>
      </c>
      <c r="C640" s="56" t="s">
        <v>567</v>
      </c>
      <c r="D640" s="59">
        <v>1275</v>
      </c>
    </row>
    <row r="641" spans="2:4" x14ac:dyDescent="0.25">
      <c r="B641" s="55" t="s">
        <v>673</v>
      </c>
      <c r="C641" s="56" t="s">
        <v>567</v>
      </c>
      <c r="D641" s="59">
        <v>1285</v>
      </c>
    </row>
    <row r="642" spans="2:4" x14ac:dyDescent="0.25">
      <c r="B642" s="55" t="s">
        <v>674</v>
      </c>
      <c r="C642" s="56" t="s">
        <v>567</v>
      </c>
      <c r="D642" s="59">
        <v>1295</v>
      </c>
    </row>
    <row r="643" spans="2:4" x14ac:dyDescent="0.25">
      <c r="B643" s="55" t="s">
        <v>675</v>
      </c>
      <c r="C643" s="56" t="s">
        <v>567</v>
      </c>
      <c r="D643" s="59">
        <v>1305</v>
      </c>
    </row>
    <row r="644" spans="2:4" x14ac:dyDescent="0.25">
      <c r="B644" s="55" t="s">
        <v>676</v>
      </c>
      <c r="C644" s="56" t="s">
        <v>567</v>
      </c>
      <c r="D644" s="59">
        <v>1315</v>
      </c>
    </row>
    <row r="645" spans="2:4" x14ac:dyDescent="0.25">
      <c r="B645" s="55" t="s">
        <v>677</v>
      </c>
      <c r="C645" s="56" t="s">
        <v>567</v>
      </c>
      <c r="D645" s="59">
        <v>1325</v>
      </c>
    </row>
    <row r="646" spans="2:4" x14ac:dyDescent="0.25">
      <c r="B646" s="55" t="s">
        <v>678</v>
      </c>
      <c r="C646" s="56" t="s">
        <v>567</v>
      </c>
      <c r="D646" s="59">
        <v>1335</v>
      </c>
    </row>
    <row r="647" spans="2:4" x14ac:dyDescent="0.25">
      <c r="B647" s="55" t="s">
        <v>679</v>
      </c>
      <c r="C647" s="56" t="s">
        <v>567</v>
      </c>
      <c r="D647" s="59">
        <v>1345</v>
      </c>
    </row>
    <row r="648" spans="2:4" x14ac:dyDescent="0.25">
      <c r="B648" s="55" t="s">
        <v>680</v>
      </c>
      <c r="C648" s="56" t="s">
        <v>567</v>
      </c>
      <c r="D648" s="59">
        <v>1355</v>
      </c>
    </row>
    <row r="649" spans="2:4" x14ac:dyDescent="0.25">
      <c r="B649" s="55" t="s">
        <v>681</v>
      </c>
      <c r="C649" s="56" t="s">
        <v>567</v>
      </c>
      <c r="D649" s="59">
        <v>1365</v>
      </c>
    </row>
    <row r="650" spans="2:4" x14ac:dyDescent="0.25">
      <c r="B650" s="55" t="s">
        <v>682</v>
      </c>
      <c r="C650" s="56" t="s">
        <v>567</v>
      </c>
      <c r="D650" s="59">
        <v>1375</v>
      </c>
    </row>
    <row r="651" spans="2:4" x14ac:dyDescent="0.25">
      <c r="B651" s="55" t="s">
        <v>683</v>
      </c>
      <c r="C651" s="56" t="s">
        <v>567</v>
      </c>
      <c r="D651" s="59">
        <v>1385</v>
      </c>
    </row>
    <row r="652" spans="2:4" x14ac:dyDescent="0.25">
      <c r="B652" s="55" t="s">
        <v>684</v>
      </c>
      <c r="C652" s="56" t="s">
        <v>567</v>
      </c>
      <c r="D652" s="59">
        <v>1395</v>
      </c>
    </row>
    <row r="653" spans="2:4" x14ac:dyDescent="0.25">
      <c r="B653" s="55" t="s">
        <v>685</v>
      </c>
      <c r="C653" s="56" t="s">
        <v>567</v>
      </c>
      <c r="D653" s="59">
        <v>1405</v>
      </c>
    </row>
    <row r="654" spans="2:4" x14ac:dyDescent="0.25">
      <c r="B654" s="55" t="s">
        <v>686</v>
      </c>
      <c r="C654" s="56" t="s">
        <v>567</v>
      </c>
      <c r="D654" s="59">
        <v>1415</v>
      </c>
    </row>
    <row r="655" spans="2:4" x14ac:dyDescent="0.25">
      <c r="B655" s="55" t="s">
        <v>687</v>
      </c>
      <c r="C655" s="56" t="s">
        <v>567</v>
      </c>
      <c r="D655" s="59">
        <v>1425</v>
      </c>
    </row>
    <row r="656" spans="2:4" x14ac:dyDescent="0.25">
      <c r="B656" s="55" t="s">
        <v>688</v>
      </c>
      <c r="C656" s="56" t="s">
        <v>567</v>
      </c>
      <c r="D656" s="59">
        <v>1435</v>
      </c>
    </row>
    <row r="657" spans="2:4" x14ac:dyDescent="0.25">
      <c r="B657" s="55" t="s">
        <v>689</v>
      </c>
      <c r="C657" s="56" t="s">
        <v>567</v>
      </c>
      <c r="D657" s="59">
        <v>1445</v>
      </c>
    </row>
    <row r="658" spans="2:4" x14ac:dyDescent="0.25">
      <c r="B658" s="55" t="s">
        <v>690</v>
      </c>
      <c r="C658" s="56" t="s">
        <v>567</v>
      </c>
      <c r="D658" s="59">
        <v>1455</v>
      </c>
    </row>
    <row r="659" spans="2:4" x14ac:dyDescent="0.25">
      <c r="B659" s="55" t="s">
        <v>691</v>
      </c>
      <c r="C659" s="56" t="s">
        <v>567</v>
      </c>
      <c r="D659" s="59">
        <v>1465</v>
      </c>
    </row>
    <row r="660" spans="2:4" x14ac:dyDescent="0.25">
      <c r="B660" s="55" t="s">
        <v>692</v>
      </c>
      <c r="C660" s="56" t="s">
        <v>567</v>
      </c>
      <c r="D660" s="59">
        <v>1475</v>
      </c>
    </row>
    <row r="661" spans="2:4" x14ac:dyDescent="0.25">
      <c r="B661" s="55" t="s">
        <v>693</v>
      </c>
      <c r="C661" s="56" t="s">
        <v>567</v>
      </c>
      <c r="D661" s="59">
        <v>1485</v>
      </c>
    </row>
    <row r="662" spans="2:4" x14ac:dyDescent="0.25">
      <c r="B662" s="55" t="s">
        <v>694</v>
      </c>
      <c r="C662" s="56" t="s">
        <v>567</v>
      </c>
      <c r="D662" s="59">
        <v>1495</v>
      </c>
    </row>
    <row r="663" spans="2:4" x14ac:dyDescent="0.25">
      <c r="B663" s="55" t="s">
        <v>695</v>
      </c>
      <c r="C663" s="56" t="s">
        <v>567</v>
      </c>
      <c r="D663" s="59">
        <v>1505</v>
      </c>
    </row>
    <row r="664" spans="2:4" x14ac:dyDescent="0.25">
      <c r="B664" s="55" t="s">
        <v>696</v>
      </c>
      <c r="C664" s="56" t="s">
        <v>567</v>
      </c>
      <c r="D664" s="59">
        <v>1515</v>
      </c>
    </row>
    <row r="665" spans="2:4" x14ac:dyDescent="0.25">
      <c r="B665" s="55" t="s">
        <v>697</v>
      </c>
      <c r="C665" s="56" t="s">
        <v>567</v>
      </c>
      <c r="D665" s="59">
        <v>1525</v>
      </c>
    </row>
    <row r="666" spans="2:4" x14ac:dyDescent="0.25">
      <c r="B666" s="55" t="s">
        <v>698</v>
      </c>
      <c r="C666" s="56" t="s">
        <v>567</v>
      </c>
      <c r="D666" s="59">
        <v>1535</v>
      </c>
    </row>
    <row r="667" spans="2:4" x14ac:dyDescent="0.25">
      <c r="B667" s="55" t="s">
        <v>699</v>
      </c>
      <c r="C667" s="56" t="s">
        <v>567</v>
      </c>
      <c r="D667" s="59">
        <v>1545</v>
      </c>
    </row>
    <row r="668" spans="2:4" x14ac:dyDescent="0.25">
      <c r="B668" s="55" t="s">
        <v>700</v>
      </c>
      <c r="C668" s="56" t="s">
        <v>567</v>
      </c>
      <c r="D668" s="59">
        <v>1555</v>
      </c>
    </row>
    <row r="669" spans="2:4" x14ac:dyDescent="0.25">
      <c r="B669" s="55" t="s">
        <v>701</v>
      </c>
      <c r="C669" s="56" t="s">
        <v>567</v>
      </c>
      <c r="D669" s="59">
        <v>1565</v>
      </c>
    </row>
    <row r="670" spans="2:4" x14ac:dyDescent="0.25">
      <c r="B670" s="55" t="s">
        <v>702</v>
      </c>
      <c r="C670" s="56" t="s">
        <v>567</v>
      </c>
      <c r="D670" s="59">
        <v>1575</v>
      </c>
    </row>
    <row r="671" spans="2:4" x14ac:dyDescent="0.25">
      <c r="B671" s="55" t="s">
        <v>703</v>
      </c>
      <c r="C671" s="56" t="s">
        <v>567</v>
      </c>
      <c r="D671" s="59">
        <v>1585</v>
      </c>
    </row>
    <row r="672" spans="2:4" x14ac:dyDescent="0.25">
      <c r="B672" s="55" t="s">
        <v>704</v>
      </c>
      <c r="C672" s="56" t="s">
        <v>567</v>
      </c>
      <c r="D672" s="59">
        <v>1595</v>
      </c>
    </row>
    <row r="673" spans="2:4" x14ac:dyDescent="0.25">
      <c r="B673" s="55" t="s">
        <v>705</v>
      </c>
      <c r="C673" s="56" t="s">
        <v>567</v>
      </c>
      <c r="D673" s="59">
        <v>1605</v>
      </c>
    </row>
    <row r="674" spans="2:4" x14ac:dyDescent="0.25">
      <c r="B674" s="55" t="s">
        <v>706</v>
      </c>
      <c r="C674" s="56" t="s">
        <v>567</v>
      </c>
      <c r="D674" s="59">
        <v>1615</v>
      </c>
    </row>
    <row r="675" spans="2:4" x14ac:dyDescent="0.25">
      <c r="B675" s="55" t="s">
        <v>707</v>
      </c>
      <c r="C675" s="56" t="s">
        <v>567</v>
      </c>
      <c r="D675" s="59">
        <v>1625</v>
      </c>
    </row>
    <row r="676" spans="2:4" x14ac:dyDescent="0.25">
      <c r="B676" s="55" t="s">
        <v>708</v>
      </c>
      <c r="C676" s="56" t="s">
        <v>567</v>
      </c>
      <c r="D676" s="59">
        <v>1635</v>
      </c>
    </row>
    <row r="677" spans="2:4" x14ac:dyDescent="0.25">
      <c r="B677" s="55" t="s">
        <v>709</v>
      </c>
      <c r="C677" s="56" t="s">
        <v>567</v>
      </c>
      <c r="D677" s="59">
        <v>1645</v>
      </c>
    </row>
    <row r="678" spans="2:4" x14ac:dyDescent="0.25">
      <c r="B678" s="55" t="s">
        <v>710</v>
      </c>
      <c r="C678" s="56" t="s">
        <v>567</v>
      </c>
      <c r="D678" s="59">
        <v>1655</v>
      </c>
    </row>
    <row r="679" spans="2:4" x14ac:dyDescent="0.25">
      <c r="B679" s="55" t="s">
        <v>711</v>
      </c>
      <c r="C679" s="56" t="s">
        <v>567</v>
      </c>
      <c r="D679" s="59">
        <v>1665</v>
      </c>
    </row>
    <row r="680" spans="2:4" x14ac:dyDescent="0.25">
      <c r="B680" s="55" t="s">
        <v>712</v>
      </c>
      <c r="C680" s="56" t="s">
        <v>567</v>
      </c>
      <c r="D680" s="59">
        <v>1675</v>
      </c>
    </row>
    <row r="681" spans="2:4" x14ac:dyDescent="0.25">
      <c r="B681" s="55" t="s">
        <v>713</v>
      </c>
      <c r="C681" s="56" t="s">
        <v>567</v>
      </c>
      <c r="D681" s="59">
        <v>1685</v>
      </c>
    </row>
    <row r="682" spans="2:4" x14ac:dyDescent="0.25">
      <c r="B682" s="55" t="s">
        <v>714</v>
      </c>
      <c r="C682" s="56" t="s">
        <v>567</v>
      </c>
      <c r="D682" s="59">
        <v>1695</v>
      </c>
    </row>
    <row r="683" spans="2:4" x14ac:dyDescent="0.25">
      <c r="B683" s="55" t="s">
        <v>715</v>
      </c>
      <c r="C683" s="56" t="s">
        <v>567</v>
      </c>
      <c r="D683" s="59">
        <v>1705</v>
      </c>
    </row>
    <row r="684" spans="2:4" x14ac:dyDescent="0.25">
      <c r="B684" s="55" t="s">
        <v>716</v>
      </c>
      <c r="C684" s="56" t="s">
        <v>567</v>
      </c>
      <c r="D684" s="59">
        <v>1715</v>
      </c>
    </row>
    <row r="685" spans="2:4" x14ac:dyDescent="0.25">
      <c r="B685" s="55" t="s">
        <v>717</v>
      </c>
      <c r="C685" s="56" t="s">
        <v>567</v>
      </c>
      <c r="D685" s="59">
        <v>1725</v>
      </c>
    </row>
    <row r="686" spans="2:4" x14ac:dyDescent="0.25">
      <c r="B686" s="55" t="s">
        <v>718</v>
      </c>
      <c r="C686" s="56" t="s">
        <v>567</v>
      </c>
      <c r="D686" s="59">
        <v>1735</v>
      </c>
    </row>
    <row r="687" spans="2:4" x14ac:dyDescent="0.25">
      <c r="B687" s="55" t="s">
        <v>719</v>
      </c>
      <c r="C687" s="56" t="s">
        <v>567</v>
      </c>
      <c r="D687" s="59">
        <v>1745</v>
      </c>
    </row>
    <row r="688" spans="2:4" x14ac:dyDescent="0.25">
      <c r="B688" s="55" t="s">
        <v>720</v>
      </c>
      <c r="C688" s="56" t="s">
        <v>567</v>
      </c>
      <c r="D688" s="59">
        <v>1755</v>
      </c>
    </row>
    <row r="689" spans="2:4" x14ac:dyDescent="0.25">
      <c r="B689" s="55" t="s">
        <v>721</v>
      </c>
      <c r="C689" s="56" t="s">
        <v>567</v>
      </c>
      <c r="D689" s="59">
        <v>1765</v>
      </c>
    </row>
    <row r="690" spans="2:4" x14ac:dyDescent="0.25">
      <c r="B690" s="55" t="s">
        <v>722</v>
      </c>
      <c r="C690" s="56" t="s">
        <v>567</v>
      </c>
      <c r="D690" s="59">
        <v>1775</v>
      </c>
    </row>
    <row r="691" spans="2:4" x14ac:dyDescent="0.25">
      <c r="B691" s="55" t="s">
        <v>723</v>
      </c>
      <c r="C691" s="56" t="s">
        <v>567</v>
      </c>
      <c r="D691" s="59">
        <v>1785</v>
      </c>
    </row>
    <row r="692" spans="2:4" x14ac:dyDescent="0.25">
      <c r="B692" s="55" t="s">
        <v>724</v>
      </c>
      <c r="C692" s="56" t="s">
        <v>567</v>
      </c>
      <c r="D692" s="59">
        <v>1795</v>
      </c>
    </row>
    <row r="693" spans="2:4" x14ac:dyDescent="0.25">
      <c r="B693" s="55" t="s">
        <v>725</v>
      </c>
      <c r="C693" s="56" t="s">
        <v>567</v>
      </c>
      <c r="D693" s="59">
        <v>1805</v>
      </c>
    </row>
    <row r="694" spans="2:4" x14ac:dyDescent="0.25">
      <c r="B694" s="55" t="s">
        <v>726</v>
      </c>
      <c r="C694" s="56" t="s">
        <v>567</v>
      </c>
      <c r="D694" s="59">
        <v>1815</v>
      </c>
    </row>
    <row r="695" spans="2:4" x14ac:dyDescent="0.25">
      <c r="B695" s="55" t="s">
        <v>727</v>
      </c>
      <c r="C695" s="56" t="s">
        <v>567</v>
      </c>
      <c r="D695" s="59">
        <v>1825</v>
      </c>
    </row>
    <row r="696" spans="2:4" x14ac:dyDescent="0.25">
      <c r="B696" s="55" t="s">
        <v>728</v>
      </c>
      <c r="C696" s="56" t="s">
        <v>567</v>
      </c>
      <c r="D696" s="59">
        <v>1835</v>
      </c>
    </row>
    <row r="697" spans="2:4" x14ac:dyDescent="0.25">
      <c r="B697" s="55" t="s">
        <v>729</v>
      </c>
      <c r="C697" s="56" t="s">
        <v>567</v>
      </c>
      <c r="D697" s="59">
        <v>1845</v>
      </c>
    </row>
    <row r="698" spans="2:4" x14ac:dyDescent="0.25">
      <c r="B698" s="55" t="s">
        <v>730</v>
      </c>
      <c r="C698" s="56" t="s">
        <v>567</v>
      </c>
      <c r="D698" s="59">
        <v>1855</v>
      </c>
    </row>
    <row r="699" spans="2:4" x14ac:dyDescent="0.25">
      <c r="B699" s="55" t="s">
        <v>731</v>
      </c>
      <c r="C699" s="56" t="s">
        <v>567</v>
      </c>
      <c r="D699" s="59">
        <v>1865</v>
      </c>
    </row>
    <row r="700" spans="2:4" x14ac:dyDescent="0.25">
      <c r="B700" s="55" t="s">
        <v>732</v>
      </c>
      <c r="C700" s="56" t="s">
        <v>567</v>
      </c>
      <c r="D700" s="59">
        <v>1875</v>
      </c>
    </row>
    <row r="701" spans="2:4" x14ac:dyDescent="0.25">
      <c r="B701" s="55" t="s">
        <v>733</v>
      </c>
      <c r="C701" s="56" t="s">
        <v>567</v>
      </c>
      <c r="D701" s="59">
        <v>1885</v>
      </c>
    </row>
    <row r="702" spans="2:4" x14ac:dyDescent="0.25">
      <c r="B702" s="55" t="s">
        <v>734</v>
      </c>
      <c r="C702" s="56" t="s">
        <v>567</v>
      </c>
      <c r="D702" s="59">
        <v>1895</v>
      </c>
    </row>
    <row r="703" spans="2:4" x14ac:dyDescent="0.25">
      <c r="B703" s="55" t="s">
        <v>735</v>
      </c>
      <c r="C703" s="56" t="s">
        <v>567</v>
      </c>
      <c r="D703" s="59">
        <v>1905</v>
      </c>
    </row>
    <row r="704" spans="2:4" x14ac:dyDescent="0.25">
      <c r="B704" s="55" t="s">
        <v>736</v>
      </c>
      <c r="C704" s="56" t="s">
        <v>567</v>
      </c>
      <c r="D704" s="59">
        <v>1915</v>
      </c>
    </row>
    <row r="705" spans="2:4" x14ac:dyDescent="0.25">
      <c r="B705" s="55" t="s">
        <v>737</v>
      </c>
      <c r="C705" s="56" t="s">
        <v>567</v>
      </c>
      <c r="D705" s="59">
        <v>1925</v>
      </c>
    </row>
    <row r="706" spans="2:4" x14ac:dyDescent="0.25">
      <c r="B706" s="55" t="s">
        <v>738</v>
      </c>
      <c r="C706" s="56" t="s">
        <v>567</v>
      </c>
      <c r="D706" s="59">
        <v>1935</v>
      </c>
    </row>
    <row r="707" spans="2:4" x14ac:dyDescent="0.25">
      <c r="B707" s="55" t="s">
        <v>739</v>
      </c>
      <c r="C707" s="56" t="s">
        <v>567</v>
      </c>
      <c r="D707" s="59">
        <v>1945</v>
      </c>
    </row>
    <row r="708" spans="2:4" x14ac:dyDescent="0.25">
      <c r="B708" s="55" t="s">
        <v>740</v>
      </c>
      <c r="C708" s="56" t="s">
        <v>567</v>
      </c>
      <c r="D708" s="59">
        <v>1955</v>
      </c>
    </row>
    <row r="709" spans="2:4" x14ac:dyDescent="0.25">
      <c r="B709" s="55" t="s">
        <v>741</v>
      </c>
      <c r="C709" s="56" t="s">
        <v>567</v>
      </c>
      <c r="D709" s="59">
        <v>1965</v>
      </c>
    </row>
    <row r="710" spans="2:4" x14ac:dyDescent="0.25">
      <c r="B710" s="55" t="s">
        <v>742</v>
      </c>
      <c r="C710" s="56" t="s">
        <v>567</v>
      </c>
      <c r="D710" s="59">
        <v>1975</v>
      </c>
    </row>
    <row r="711" spans="2:4" x14ac:dyDescent="0.25">
      <c r="B711" s="55" t="s">
        <v>743</v>
      </c>
      <c r="C711" s="56" t="s">
        <v>567</v>
      </c>
      <c r="D711" s="59">
        <v>1985</v>
      </c>
    </row>
    <row r="712" spans="2:4" x14ac:dyDescent="0.25">
      <c r="B712" s="55" t="s">
        <v>744</v>
      </c>
      <c r="C712" s="56" t="s">
        <v>567</v>
      </c>
      <c r="D712" s="59">
        <v>1995</v>
      </c>
    </row>
    <row r="713" spans="2:4" x14ac:dyDescent="0.25">
      <c r="B713" s="55" t="s">
        <v>745</v>
      </c>
      <c r="C713" s="56" t="s">
        <v>567</v>
      </c>
      <c r="D713" s="59">
        <v>2005</v>
      </c>
    </row>
    <row r="714" spans="2:4" x14ac:dyDescent="0.25">
      <c r="B714" s="55" t="s">
        <v>831</v>
      </c>
      <c r="C714" s="56">
        <v>28</v>
      </c>
      <c r="D714" s="59">
        <v>275</v>
      </c>
    </row>
    <row r="715" spans="2:4" x14ac:dyDescent="0.25">
      <c r="B715" s="55" t="s">
        <v>832</v>
      </c>
      <c r="C715" s="56">
        <v>28</v>
      </c>
      <c r="D715" s="59">
        <v>285</v>
      </c>
    </row>
    <row r="716" spans="2:4" x14ac:dyDescent="0.25">
      <c r="B716" s="55" t="s">
        <v>833</v>
      </c>
      <c r="C716" s="56">
        <v>28</v>
      </c>
      <c r="D716" s="59">
        <v>295</v>
      </c>
    </row>
    <row r="717" spans="2:4" x14ac:dyDescent="0.25">
      <c r="B717" s="55" t="s">
        <v>834</v>
      </c>
      <c r="C717" s="56">
        <v>28</v>
      </c>
      <c r="D717" s="59">
        <v>305</v>
      </c>
    </row>
    <row r="718" spans="2:4" x14ac:dyDescent="0.25">
      <c r="B718" s="55" t="s">
        <v>835</v>
      </c>
      <c r="C718" s="56">
        <v>28</v>
      </c>
      <c r="D718" s="59">
        <v>315</v>
      </c>
    </row>
    <row r="719" spans="2:4" x14ac:dyDescent="0.25">
      <c r="B719" s="55" t="s">
        <v>836</v>
      </c>
      <c r="C719" s="56">
        <v>28</v>
      </c>
      <c r="D719" s="59">
        <v>325</v>
      </c>
    </row>
    <row r="720" spans="2:4" x14ac:dyDescent="0.25">
      <c r="B720" s="55" t="s">
        <v>837</v>
      </c>
      <c r="C720" s="56">
        <v>28</v>
      </c>
      <c r="D720" s="59">
        <v>335</v>
      </c>
    </row>
    <row r="721" spans="2:4" x14ac:dyDescent="0.25">
      <c r="B721" s="55" t="s">
        <v>838</v>
      </c>
      <c r="C721" s="56">
        <v>28</v>
      </c>
      <c r="D721" s="59">
        <v>345</v>
      </c>
    </row>
    <row r="722" spans="2:4" x14ac:dyDescent="0.25">
      <c r="B722" s="55" t="s">
        <v>839</v>
      </c>
      <c r="C722" s="56">
        <v>28</v>
      </c>
      <c r="D722" s="59">
        <v>355</v>
      </c>
    </row>
    <row r="723" spans="2:4" x14ac:dyDescent="0.25">
      <c r="B723" s="55" t="s">
        <v>840</v>
      </c>
      <c r="C723" s="56">
        <v>28</v>
      </c>
      <c r="D723" s="59">
        <v>365</v>
      </c>
    </row>
    <row r="724" spans="2:4" x14ac:dyDescent="0.25">
      <c r="B724" s="55" t="s">
        <v>841</v>
      </c>
      <c r="C724" s="56">
        <v>28</v>
      </c>
      <c r="D724" s="59">
        <v>375</v>
      </c>
    </row>
    <row r="725" spans="2:4" x14ac:dyDescent="0.25">
      <c r="B725" s="55" t="s">
        <v>842</v>
      </c>
      <c r="C725" s="56">
        <v>28</v>
      </c>
      <c r="D725" s="59">
        <v>385</v>
      </c>
    </row>
    <row r="726" spans="2:4" x14ac:dyDescent="0.25">
      <c r="B726" s="55" t="s">
        <v>843</v>
      </c>
      <c r="C726" s="56">
        <v>28</v>
      </c>
      <c r="D726" s="59">
        <v>395</v>
      </c>
    </row>
    <row r="727" spans="2:4" x14ac:dyDescent="0.25">
      <c r="B727" s="55" t="s">
        <v>844</v>
      </c>
      <c r="C727" s="56">
        <v>28</v>
      </c>
      <c r="D727" s="59">
        <v>405</v>
      </c>
    </row>
    <row r="728" spans="2:4" x14ac:dyDescent="0.25">
      <c r="B728" s="55" t="s">
        <v>845</v>
      </c>
      <c r="C728" s="56">
        <v>28</v>
      </c>
      <c r="D728" s="59">
        <v>415</v>
      </c>
    </row>
    <row r="729" spans="2:4" x14ac:dyDescent="0.25">
      <c r="B729" s="55" t="s">
        <v>846</v>
      </c>
      <c r="C729" s="56">
        <v>28</v>
      </c>
      <c r="D729" s="59">
        <v>425</v>
      </c>
    </row>
    <row r="730" spans="2:4" x14ac:dyDescent="0.25">
      <c r="B730" s="55" t="s">
        <v>847</v>
      </c>
      <c r="C730" s="56">
        <v>28</v>
      </c>
      <c r="D730" s="59">
        <v>435</v>
      </c>
    </row>
    <row r="731" spans="2:4" x14ac:dyDescent="0.25">
      <c r="B731" s="55" t="s">
        <v>848</v>
      </c>
      <c r="C731" s="56">
        <v>28</v>
      </c>
      <c r="D731" s="59">
        <v>445</v>
      </c>
    </row>
    <row r="732" spans="2:4" x14ac:dyDescent="0.25">
      <c r="B732" s="55" t="s">
        <v>849</v>
      </c>
      <c r="C732" s="56">
        <v>28</v>
      </c>
      <c r="D732" s="59">
        <v>455</v>
      </c>
    </row>
    <row r="733" spans="2:4" x14ac:dyDescent="0.25">
      <c r="B733" s="55" t="s">
        <v>850</v>
      </c>
      <c r="C733" s="56">
        <v>28</v>
      </c>
      <c r="D733" s="59">
        <v>465</v>
      </c>
    </row>
    <row r="734" spans="2:4" x14ac:dyDescent="0.25">
      <c r="B734" s="55" t="s">
        <v>851</v>
      </c>
      <c r="C734" s="56">
        <v>28</v>
      </c>
      <c r="D734" s="59">
        <v>475</v>
      </c>
    </row>
    <row r="735" spans="2:4" x14ac:dyDescent="0.25">
      <c r="B735" s="55" t="s">
        <v>852</v>
      </c>
      <c r="C735" s="56">
        <v>28</v>
      </c>
      <c r="D735" s="59">
        <v>485</v>
      </c>
    </row>
    <row r="736" spans="2:4" x14ac:dyDescent="0.25">
      <c r="B736" s="55" t="s">
        <v>853</v>
      </c>
      <c r="C736" s="56">
        <v>28</v>
      </c>
      <c r="D736" s="59">
        <v>495</v>
      </c>
    </row>
    <row r="737" spans="2:4" x14ac:dyDescent="0.25">
      <c r="B737" s="55" t="s">
        <v>854</v>
      </c>
      <c r="C737" s="56">
        <v>28</v>
      </c>
      <c r="D737" s="59">
        <v>505</v>
      </c>
    </row>
    <row r="738" spans="2:4" x14ac:dyDescent="0.25">
      <c r="B738" s="55" t="s">
        <v>855</v>
      </c>
      <c r="C738" s="56">
        <v>28</v>
      </c>
      <c r="D738" s="59">
        <v>515</v>
      </c>
    </row>
    <row r="739" spans="2:4" x14ac:dyDescent="0.25">
      <c r="B739" s="55" t="s">
        <v>856</v>
      </c>
      <c r="C739" s="56">
        <v>28</v>
      </c>
      <c r="D739" s="59">
        <v>525</v>
      </c>
    </row>
    <row r="740" spans="2:4" x14ac:dyDescent="0.25">
      <c r="B740" s="55" t="s">
        <v>857</v>
      </c>
      <c r="C740" s="56">
        <v>28</v>
      </c>
      <c r="D740" s="59">
        <v>535</v>
      </c>
    </row>
    <row r="741" spans="2:4" x14ac:dyDescent="0.25">
      <c r="B741" s="55" t="s">
        <v>858</v>
      </c>
      <c r="C741" s="56">
        <v>28</v>
      </c>
      <c r="D741" s="59">
        <v>545</v>
      </c>
    </row>
    <row r="742" spans="2:4" x14ac:dyDescent="0.25">
      <c r="B742" s="55" t="s">
        <v>859</v>
      </c>
      <c r="C742" s="56">
        <v>28</v>
      </c>
      <c r="D742" s="59">
        <v>555</v>
      </c>
    </row>
    <row r="743" spans="2:4" x14ac:dyDescent="0.25">
      <c r="B743" s="55" t="s">
        <v>860</v>
      </c>
      <c r="C743" s="56">
        <v>28</v>
      </c>
      <c r="D743" s="59">
        <v>565</v>
      </c>
    </row>
    <row r="744" spans="2:4" x14ac:dyDescent="0.25">
      <c r="B744" s="55" t="s">
        <v>861</v>
      </c>
      <c r="C744" s="56">
        <v>28</v>
      </c>
      <c r="D744" s="59">
        <v>575</v>
      </c>
    </row>
    <row r="745" spans="2:4" x14ac:dyDescent="0.25">
      <c r="B745" s="55" t="s">
        <v>862</v>
      </c>
      <c r="C745" s="56">
        <v>28</v>
      </c>
      <c r="D745" s="59">
        <v>585</v>
      </c>
    </row>
    <row r="746" spans="2:4" x14ac:dyDescent="0.25">
      <c r="B746" s="55" t="s">
        <v>863</v>
      </c>
      <c r="C746" s="56">
        <v>28</v>
      </c>
      <c r="D746" s="59">
        <v>595</v>
      </c>
    </row>
    <row r="747" spans="2:4" x14ac:dyDescent="0.25">
      <c r="B747" s="55" t="s">
        <v>864</v>
      </c>
      <c r="C747" s="56">
        <v>28</v>
      </c>
      <c r="D747" s="59">
        <v>605</v>
      </c>
    </row>
    <row r="748" spans="2:4" x14ac:dyDescent="0.25">
      <c r="B748" s="55" t="s">
        <v>865</v>
      </c>
      <c r="C748" s="56">
        <v>28</v>
      </c>
      <c r="D748" s="59">
        <v>615</v>
      </c>
    </row>
    <row r="749" spans="2:4" x14ac:dyDescent="0.25">
      <c r="B749" s="55" t="s">
        <v>866</v>
      </c>
      <c r="C749" s="56">
        <v>28</v>
      </c>
      <c r="D749" s="59">
        <v>625</v>
      </c>
    </row>
    <row r="750" spans="2:4" x14ac:dyDescent="0.25">
      <c r="B750" s="55" t="s">
        <v>867</v>
      </c>
      <c r="C750" s="56">
        <v>28</v>
      </c>
      <c r="D750" s="59">
        <v>635</v>
      </c>
    </row>
    <row r="751" spans="2:4" x14ac:dyDescent="0.25">
      <c r="B751" s="55" t="s">
        <v>868</v>
      </c>
      <c r="C751" s="56">
        <v>28</v>
      </c>
      <c r="D751" s="59">
        <v>645</v>
      </c>
    </row>
    <row r="752" spans="2:4" x14ac:dyDescent="0.25">
      <c r="B752" s="55" t="s">
        <v>869</v>
      </c>
      <c r="C752" s="56">
        <v>28</v>
      </c>
      <c r="D752" s="59">
        <v>655</v>
      </c>
    </row>
    <row r="753" spans="2:4" x14ac:dyDescent="0.25">
      <c r="B753" s="55" t="s">
        <v>870</v>
      </c>
      <c r="C753" s="56">
        <v>28</v>
      </c>
      <c r="D753" s="59">
        <v>665</v>
      </c>
    </row>
    <row r="754" spans="2:4" x14ac:dyDescent="0.25">
      <c r="B754" s="55" t="s">
        <v>871</v>
      </c>
      <c r="C754" s="56">
        <v>28</v>
      </c>
      <c r="D754" s="59">
        <v>675</v>
      </c>
    </row>
    <row r="755" spans="2:4" x14ac:dyDescent="0.25">
      <c r="B755" s="55" t="s">
        <v>872</v>
      </c>
      <c r="C755" s="56">
        <v>28</v>
      </c>
      <c r="D755" s="59">
        <v>685</v>
      </c>
    </row>
    <row r="756" spans="2:4" x14ac:dyDescent="0.25">
      <c r="B756" s="55" t="s">
        <v>873</v>
      </c>
      <c r="C756" s="56">
        <v>28</v>
      </c>
      <c r="D756" s="59">
        <v>695</v>
      </c>
    </row>
    <row r="757" spans="2:4" x14ac:dyDescent="0.25">
      <c r="B757" s="55" t="s">
        <v>874</v>
      </c>
      <c r="C757" s="56">
        <v>28</v>
      </c>
      <c r="D757" s="59">
        <v>705</v>
      </c>
    </row>
    <row r="758" spans="2:4" x14ac:dyDescent="0.25">
      <c r="B758" s="55" t="s">
        <v>875</v>
      </c>
      <c r="C758" s="56">
        <v>28</v>
      </c>
      <c r="D758" s="59">
        <v>715</v>
      </c>
    </row>
    <row r="759" spans="2:4" x14ac:dyDescent="0.25">
      <c r="B759" s="55" t="s">
        <v>876</v>
      </c>
      <c r="C759" s="56">
        <v>28</v>
      </c>
      <c r="D759" s="59">
        <v>725</v>
      </c>
    </row>
    <row r="760" spans="2:4" x14ac:dyDescent="0.25">
      <c r="B760" s="55" t="s">
        <v>877</v>
      </c>
      <c r="C760" s="56">
        <v>28</v>
      </c>
      <c r="D760" s="59">
        <v>735</v>
      </c>
    </row>
    <row r="761" spans="2:4" x14ac:dyDescent="0.25">
      <c r="B761" s="55" t="s">
        <v>878</v>
      </c>
      <c r="C761" s="56">
        <v>28</v>
      </c>
      <c r="D761" s="59">
        <v>745</v>
      </c>
    </row>
    <row r="762" spans="2:4" x14ac:dyDescent="0.25">
      <c r="B762" s="55" t="s">
        <v>879</v>
      </c>
      <c r="C762" s="56">
        <v>28</v>
      </c>
      <c r="D762" s="59">
        <v>755</v>
      </c>
    </row>
    <row r="763" spans="2:4" x14ac:dyDescent="0.25">
      <c r="B763" s="55" t="s">
        <v>880</v>
      </c>
      <c r="C763" s="56">
        <v>28</v>
      </c>
      <c r="D763" s="59">
        <v>765</v>
      </c>
    </row>
    <row r="764" spans="2:4" x14ac:dyDescent="0.25">
      <c r="B764" s="55" t="s">
        <v>881</v>
      </c>
      <c r="C764" s="56">
        <v>28</v>
      </c>
      <c r="D764" s="59">
        <v>775</v>
      </c>
    </row>
    <row r="765" spans="2:4" x14ac:dyDescent="0.25">
      <c r="B765" s="55" t="s">
        <v>882</v>
      </c>
      <c r="C765" s="56">
        <v>28</v>
      </c>
      <c r="D765" s="59">
        <v>785</v>
      </c>
    </row>
    <row r="766" spans="2:4" x14ac:dyDescent="0.25">
      <c r="B766" s="55" t="s">
        <v>883</v>
      </c>
      <c r="C766" s="56">
        <v>28</v>
      </c>
      <c r="D766" s="59">
        <v>795</v>
      </c>
    </row>
    <row r="767" spans="2:4" x14ac:dyDescent="0.25">
      <c r="B767" s="55" t="s">
        <v>884</v>
      </c>
      <c r="C767" s="56">
        <v>28</v>
      </c>
      <c r="D767" s="59">
        <v>805</v>
      </c>
    </row>
    <row r="768" spans="2:4" x14ac:dyDescent="0.25">
      <c r="B768" s="55" t="s">
        <v>885</v>
      </c>
      <c r="C768" s="56">
        <v>28</v>
      </c>
      <c r="D768" s="59">
        <v>815</v>
      </c>
    </row>
    <row r="769" spans="2:4" x14ac:dyDescent="0.25">
      <c r="B769" s="55" t="s">
        <v>886</v>
      </c>
      <c r="C769" s="56">
        <v>28</v>
      </c>
      <c r="D769" s="59">
        <v>825</v>
      </c>
    </row>
    <row r="770" spans="2:4" x14ac:dyDescent="0.25">
      <c r="B770" s="55" t="s">
        <v>887</v>
      </c>
      <c r="C770" s="56">
        <v>28</v>
      </c>
      <c r="D770" s="59">
        <v>835</v>
      </c>
    </row>
    <row r="771" spans="2:4" x14ac:dyDescent="0.25">
      <c r="B771" s="55" t="s">
        <v>888</v>
      </c>
      <c r="C771" s="56">
        <v>28</v>
      </c>
      <c r="D771" s="59">
        <v>845</v>
      </c>
    </row>
    <row r="772" spans="2:4" x14ac:dyDescent="0.25">
      <c r="B772" s="55" t="s">
        <v>889</v>
      </c>
      <c r="C772" s="56">
        <v>28</v>
      </c>
      <c r="D772" s="59">
        <v>855</v>
      </c>
    </row>
    <row r="773" spans="2:4" x14ac:dyDescent="0.25">
      <c r="B773" s="55" t="s">
        <v>890</v>
      </c>
      <c r="C773" s="56">
        <v>28</v>
      </c>
      <c r="D773" s="59">
        <v>865</v>
      </c>
    </row>
    <row r="774" spans="2:4" x14ac:dyDescent="0.25">
      <c r="B774" s="55" t="s">
        <v>891</v>
      </c>
      <c r="C774" s="56">
        <v>28</v>
      </c>
      <c r="D774" s="59">
        <v>875</v>
      </c>
    </row>
    <row r="775" spans="2:4" x14ac:dyDescent="0.25">
      <c r="B775" s="55" t="s">
        <v>892</v>
      </c>
      <c r="C775" s="56">
        <v>28</v>
      </c>
      <c r="D775" s="59">
        <v>885</v>
      </c>
    </row>
    <row r="776" spans="2:4" x14ac:dyDescent="0.25">
      <c r="B776" s="55" t="s">
        <v>893</v>
      </c>
      <c r="C776" s="56">
        <v>28</v>
      </c>
      <c r="D776" s="59">
        <v>895</v>
      </c>
    </row>
    <row r="777" spans="2:4" x14ac:dyDescent="0.25">
      <c r="B777" s="55" t="s">
        <v>894</v>
      </c>
      <c r="C777" s="56">
        <v>28</v>
      </c>
      <c r="D777" s="59">
        <v>905</v>
      </c>
    </row>
    <row r="778" spans="2:4" x14ac:dyDescent="0.25">
      <c r="B778" s="55" t="s">
        <v>895</v>
      </c>
      <c r="C778" s="56">
        <v>28</v>
      </c>
      <c r="D778" s="59">
        <v>915</v>
      </c>
    </row>
    <row r="779" spans="2:4" x14ac:dyDescent="0.25">
      <c r="B779" s="55" t="s">
        <v>896</v>
      </c>
      <c r="C779" s="56">
        <v>28</v>
      </c>
      <c r="D779" s="59">
        <v>925</v>
      </c>
    </row>
    <row r="780" spans="2:4" x14ac:dyDescent="0.25">
      <c r="B780" s="55" t="s">
        <v>897</v>
      </c>
      <c r="C780" s="56">
        <v>28</v>
      </c>
      <c r="D780" s="59">
        <v>935</v>
      </c>
    </row>
    <row r="781" spans="2:4" x14ac:dyDescent="0.25">
      <c r="B781" s="55" t="s">
        <v>898</v>
      </c>
      <c r="C781" s="56">
        <v>28</v>
      </c>
      <c r="D781" s="59">
        <v>945</v>
      </c>
    </row>
    <row r="782" spans="2:4" x14ac:dyDescent="0.25">
      <c r="B782" s="55" t="s">
        <v>899</v>
      </c>
      <c r="C782" s="56">
        <v>28</v>
      </c>
      <c r="D782" s="59">
        <v>955</v>
      </c>
    </row>
    <row r="783" spans="2:4" x14ac:dyDescent="0.25">
      <c r="B783" s="55" t="s">
        <v>900</v>
      </c>
      <c r="C783" s="56">
        <v>28</v>
      </c>
      <c r="D783" s="59">
        <v>965</v>
      </c>
    </row>
    <row r="784" spans="2:4" x14ac:dyDescent="0.25">
      <c r="B784" s="55" t="s">
        <v>901</v>
      </c>
      <c r="C784" s="56">
        <v>28</v>
      </c>
      <c r="D784" s="59">
        <v>975</v>
      </c>
    </row>
    <row r="785" spans="2:4" x14ac:dyDescent="0.25">
      <c r="B785" s="55" t="s">
        <v>902</v>
      </c>
      <c r="C785" s="56">
        <v>28</v>
      </c>
      <c r="D785" s="59">
        <v>985</v>
      </c>
    </row>
    <row r="786" spans="2:4" x14ac:dyDescent="0.25">
      <c r="B786" s="55" t="s">
        <v>903</v>
      </c>
      <c r="C786" s="56">
        <v>28</v>
      </c>
      <c r="D786" s="59">
        <v>995</v>
      </c>
    </row>
    <row r="787" spans="2:4" x14ac:dyDescent="0.25">
      <c r="B787" s="55" t="s">
        <v>904</v>
      </c>
      <c r="C787" s="56">
        <v>28</v>
      </c>
      <c r="D787" s="59">
        <v>1005</v>
      </c>
    </row>
    <row r="788" spans="2:4" x14ac:dyDescent="0.25">
      <c r="B788" s="55" t="s">
        <v>905</v>
      </c>
      <c r="C788" s="56">
        <v>28</v>
      </c>
      <c r="D788" s="59">
        <v>1015</v>
      </c>
    </row>
    <row r="789" spans="2:4" x14ac:dyDescent="0.25">
      <c r="B789" s="55" t="s">
        <v>906</v>
      </c>
      <c r="C789" s="56">
        <v>28</v>
      </c>
      <c r="D789" s="59">
        <v>1025</v>
      </c>
    </row>
    <row r="790" spans="2:4" x14ac:dyDescent="0.25">
      <c r="B790" s="55" t="s">
        <v>907</v>
      </c>
      <c r="C790" s="56">
        <v>28</v>
      </c>
      <c r="D790" s="59">
        <v>1035</v>
      </c>
    </row>
    <row r="791" spans="2:4" x14ac:dyDescent="0.25">
      <c r="B791" s="55" t="s">
        <v>908</v>
      </c>
      <c r="C791" s="56">
        <v>28</v>
      </c>
      <c r="D791" s="59">
        <v>1045</v>
      </c>
    </row>
    <row r="792" spans="2:4" x14ac:dyDescent="0.25">
      <c r="B792" s="55" t="s">
        <v>909</v>
      </c>
      <c r="C792" s="56">
        <v>28</v>
      </c>
      <c r="D792" s="59">
        <v>1055</v>
      </c>
    </row>
    <row r="793" spans="2:4" x14ac:dyDescent="0.25">
      <c r="B793" s="55" t="s">
        <v>910</v>
      </c>
      <c r="C793" s="56">
        <v>28</v>
      </c>
      <c r="D793" s="59">
        <v>1065</v>
      </c>
    </row>
    <row r="794" spans="2:4" x14ac:dyDescent="0.25">
      <c r="B794" s="55" t="s">
        <v>911</v>
      </c>
      <c r="C794" s="56">
        <v>28</v>
      </c>
      <c r="D794" s="59">
        <v>1075</v>
      </c>
    </row>
    <row r="795" spans="2:4" x14ac:dyDescent="0.25">
      <c r="B795" s="55" t="s">
        <v>912</v>
      </c>
      <c r="C795" s="56">
        <v>28</v>
      </c>
      <c r="D795" s="59">
        <v>1085</v>
      </c>
    </row>
    <row r="796" spans="2:4" x14ac:dyDescent="0.25">
      <c r="B796" s="55" t="s">
        <v>913</v>
      </c>
      <c r="C796" s="56">
        <v>28</v>
      </c>
      <c r="D796" s="59">
        <v>1095</v>
      </c>
    </row>
    <row r="797" spans="2:4" x14ac:dyDescent="0.25">
      <c r="B797" s="55" t="s">
        <v>914</v>
      </c>
      <c r="C797" s="56">
        <v>28</v>
      </c>
      <c r="D797" s="59">
        <v>1105</v>
      </c>
    </row>
    <row r="798" spans="2:4" x14ac:dyDescent="0.25">
      <c r="B798" s="55" t="s">
        <v>915</v>
      </c>
      <c r="C798" s="56">
        <v>28</v>
      </c>
      <c r="D798" s="59">
        <v>1115</v>
      </c>
    </row>
    <row r="799" spans="2:4" x14ac:dyDescent="0.25">
      <c r="B799" s="55" t="s">
        <v>916</v>
      </c>
      <c r="C799" s="56">
        <v>28</v>
      </c>
      <c r="D799" s="59">
        <v>1125</v>
      </c>
    </row>
    <row r="800" spans="2:4" x14ac:dyDescent="0.25">
      <c r="B800" s="55" t="s">
        <v>917</v>
      </c>
      <c r="C800" s="56">
        <v>28</v>
      </c>
      <c r="D800" s="59">
        <v>1135</v>
      </c>
    </row>
    <row r="801" spans="2:4" x14ac:dyDescent="0.25">
      <c r="B801" s="55" t="s">
        <v>918</v>
      </c>
      <c r="C801" s="56">
        <v>28</v>
      </c>
      <c r="D801" s="59">
        <v>1145</v>
      </c>
    </row>
    <row r="802" spans="2:4" x14ac:dyDescent="0.25">
      <c r="B802" s="55" t="s">
        <v>919</v>
      </c>
      <c r="C802" s="56">
        <v>28</v>
      </c>
      <c r="D802" s="59">
        <v>1155</v>
      </c>
    </row>
    <row r="803" spans="2:4" x14ac:dyDescent="0.25">
      <c r="B803" s="55" t="s">
        <v>920</v>
      </c>
      <c r="C803" s="56">
        <v>28</v>
      </c>
      <c r="D803" s="59">
        <v>1165</v>
      </c>
    </row>
    <row r="804" spans="2:4" x14ac:dyDescent="0.25">
      <c r="B804" s="55" t="s">
        <v>921</v>
      </c>
      <c r="C804" s="56">
        <v>28</v>
      </c>
      <c r="D804" s="59">
        <v>1175</v>
      </c>
    </row>
    <row r="805" spans="2:4" x14ac:dyDescent="0.25">
      <c r="B805" s="55" t="s">
        <v>922</v>
      </c>
      <c r="C805" s="56">
        <v>28</v>
      </c>
      <c r="D805" s="59">
        <v>1185</v>
      </c>
    </row>
    <row r="806" spans="2:4" x14ac:dyDescent="0.25">
      <c r="B806" s="55" t="s">
        <v>923</v>
      </c>
      <c r="C806" s="56">
        <v>28</v>
      </c>
      <c r="D806" s="59">
        <v>1195</v>
      </c>
    </row>
    <row r="807" spans="2:4" x14ac:dyDescent="0.25">
      <c r="B807" s="55" t="s">
        <v>924</v>
      </c>
      <c r="C807" s="56">
        <v>28</v>
      </c>
      <c r="D807" s="59">
        <v>1205</v>
      </c>
    </row>
    <row r="808" spans="2:4" x14ac:dyDescent="0.25">
      <c r="B808" s="55" t="s">
        <v>925</v>
      </c>
      <c r="C808" s="56">
        <v>28</v>
      </c>
      <c r="D808" s="59">
        <v>1215</v>
      </c>
    </row>
    <row r="809" spans="2:4" x14ac:dyDescent="0.25">
      <c r="B809" s="55" t="s">
        <v>926</v>
      </c>
      <c r="C809" s="56">
        <v>28</v>
      </c>
      <c r="D809" s="59">
        <v>1225</v>
      </c>
    </row>
    <row r="810" spans="2:4" x14ac:dyDescent="0.25">
      <c r="B810" s="55" t="s">
        <v>927</v>
      </c>
      <c r="C810" s="56">
        <v>28</v>
      </c>
      <c r="D810" s="59">
        <v>1235</v>
      </c>
    </row>
    <row r="811" spans="2:4" x14ac:dyDescent="0.25">
      <c r="B811" s="55" t="s">
        <v>928</v>
      </c>
      <c r="C811" s="56">
        <v>28</v>
      </c>
      <c r="D811" s="59">
        <v>1245</v>
      </c>
    </row>
    <row r="812" spans="2:4" x14ac:dyDescent="0.25">
      <c r="B812" s="55" t="s">
        <v>929</v>
      </c>
      <c r="C812" s="56">
        <v>28</v>
      </c>
      <c r="D812" s="59">
        <v>1255</v>
      </c>
    </row>
    <row r="813" spans="2:4" x14ac:dyDescent="0.25">
      <c r="B813" s="55" t="s">
        <v>930</v>
      </c>
      <c r="C813" s="56">
        <v>28</v>
      </c>
      <c r="D813" s="59">
        <v>1265</v>
      </c>
    </row>
    <row r="814" spans="2:4" x14ac:dyDescent="0.25">
      <c r="B814" s="55" t="s">
        <v>931</v>
      </c>
      <c r="C814" s="56">
        <v>28</v>
      </c>
      <c r="D814" s="59">
        <v>1275</v>
      </c>
    </row>
    <row r="815" spans="2:4" x14ac:dyDescent="0.25">
      <c r="B815" s="55" t="s">
        <v>932</v>
      </c>
      <c r="C815" s="56">
        <v>28</v>
      </c>
      <c r="D815" s="59">
        <v>1285</v>
      </c>
    </row>
    <row r="816" spans="2:4" x14ac:dyDescent="0.25">
      <c r="B816" s="55" t="s">
        <v>933</v>
      </c>
      <c r="C816" s="56">
        <v>28</v>
      </c>
      <c r="D816" s="59">
        <v>1295</v>
      </c>
    </row>
    <row r="817" spans="2:4" x14ac:dyDescent="0.25">
      <c r="B817" s="55" t="s">
        <v>934</v>
      </c>
      <c r="C817" s="56">
        <v>28</v>
      </c>
      <c r="D817" s="59">
        <v>1305</v>
      </c>
    </row>
    <row r="818" spans="2:4" x14ac:dyDescent="0.25">
      <c r="B818" s="55" t="s">
        <v>935</v>
      </c>
      <c r="C818" s="56">
        <v>28</v>
      </c>
      <c r="D818" s="59">
        <v>1315</v>
      </c>
    </row>
    <row r="819" spans="2:4" x14ac:dyDescent="0.25">
      <c r="B819" s="55" t="s">
        <v>936</v>
      </c>
      <c r="C819" s="56">
        <v>28</v>
      </c>
      <c r="D819" s="59">
        <v>1325</v>
      </c>
    </row>
    <row r="820" spans="2:4" x14ac:dyDescent="0.25">
      <c r="B820" s="55" t="s">
        <v>937</v>
      </c>
      <c r="C820" s="56">
        <v>28</v>
      </c>
      <c r="D820" s="59">
        <v>1335</v>
      </c>
    </row>
    <row r="821" spans="2:4" x14ac:dyDescent="0.25">
      <c r="B821" s="55" t="s">
        <v>938</v>
      </c>
      <c r="C821" s="56">
        <v>28</v>
      </c>
      <c r="D821" s="59">
        <v>1345</v>
      </c>
    </row>
    <row r="822" spans="2:4" x14ac:dyDescent="0.25">
      <c r="B822" s="55" t="s">
        <v>939</v>
      </c>
      <c r="C822" s="56">
        <v>28</v>
      </c>
      <c r="D822" s="59">
        <v>1355</v>
      </c>
    </row>
    <row r="823" spans="2:4" x14ac:dyDescent="0.25">
      <c r="B823" s="55" t="s">
        <v>940</v>
      </c>
      <c r="C823" s="56">
        <v>28</v>
      </c>
      <c r="D823" s="59">
        <v>1365</v>
      </c>
    </row>
    <row r="824" spans="2:4" x14ac:dyDescent="0.25">
      <c r="B824" s="55" t="s">
        <v>941</v>
      </c>
      <c r="C824" s="56">
        <v>28</v>
      </c>
      <c r="D824" s="59">
        <v>1375</v>
      </c>
    </row>
    <row r="825" spans="2:4" x14ac:dyDescent="0.25">
      <c r="B825" s="55" t="s">
        <v>942</v>
      </c>
      <c r="C825" s="56">
        <v>28</v>
      </c>
      <c r="D825" s="59">
        <v>1385</v>
      </c>
    </row>
    <row r="826" spans="2:4" x14ac:dyDescent="0.25">
      <c r="B826" s="55" t="s">
        <v>943</v>
      </c>
      <c r="C826" s="56">
        <v>28</v>
      </c>
      <c r="D826" s="59">
        <v>1395</v>
      </c>
    </row>
    <row r="827" spans="2:4" x14ac:dyDescent="0.25">
      <c r="B827" s="55" t="s">
        <v>944</v>
      </c>
      <c r="C827" s="56">
        <v>28</v>
      </c>
      <c r="D827" s="59">
        <v>1405</v>
      </c>
    </row>
    <row r="828" spans="2:4" x14ac:dyDescent="0.25">
      <c r="B828" s="55" t="s">
        <v>945</v>
      </c>
      <c r="C828" s="56">
        <v>28</v>
      </c>
      <c r="D828" s="59">
        <v>1415</v>
      </c>
    </row>
    <row r="829" spans="2:4" x14ac:dyDescent="0.25">
      <c r="B829" s="55" t="s">
        <v>946</v>
      </c>
      <c r="C829" s="56">
        <v>28</v>
      </c>
      <c r="D829" s="59">
        <v>1425</v>
      </c>
    </row>
    <row r="830" spans="2:4" x14ac:dyDescent="0.25">
      <c r="B830" s="55" t="s">
        <v>947</v>
      </c>
      <c r="C830" s="56">
        <v>28</v>
      </c>
      <c r="D830" s="59">
        <v>1435</v>
      </c>
    </row>
    <row r="831" spans="2:4" x14ac:dyDescent="0.25">
      <c r="B831" s="55" t="s">
        <v>948</v>
      </c>
      <c r="C831" s="56">
        <v>28</v>
      </c>
      <c r="D831" s="59">
        <v>1445</v>
      </c>
    </row>
    <row r="832" spans="2:4" x14ac:dyDescent="0.25">
      <c r="B832" s="55" t="s">
        <v>949</v>
      </c>
      <c r="C832" s="56">
        <v>28</v>
      </c>
      <c r="D832" s="59">
        <v>1455</v>
      </c>
    </row>
    <row r="833" spans="2:4" x14ac:dyDescent="0.25">
      <c r="B833" s="55" t="s">
        <v>950</v>
      </c>
      <c r="C833" s="56">
        <v>28</v>
      </c>
      <c r="D833" s="59">
        <v>1465</v>
      </c>
    </row>
    <row r="834" spans="2:4" x14ac:dyDescent="0.25">
      <c r="B834" s="55" t="s">
        <v>951</v>
      </c>
      <c r="C834" s="56">
        <v>28</v>
      </c>
      <c r="D834" s="59">
        <v>1475</v>
      </c>
    </row>
    <row r="835" spans="2:4" x14ac:dyDescent="0.25">
      <c r="B835" s="55" t="s">
        <v>952</v>
      </c>
      <c r="C835" s="56">
        <v>28</v>
      </c>
      <c r="D835" s="59">
        <v>1485</v>
      </c>
    </row>
    <row r="836" spans="2:4" x14ac:dyDescent="0.25">
      <c r="B836" s="55" t="s">
        <v>953</v>
      </c>
      <c r="C836" s="56">
        <v>28</v>
      </c>
      <c r="D836" s="59">
        <v>1495</v>
      </c>
    </row>
    <row r="837" spans="2:4" x14ac:dyDescent="0.25">
      <c r="B837" s="55" t="s">
        <v>954</v>
      </c>
      <c r="C837" s="56">
        <v>28</v>
      </c>
      <c r="D837" s="59">
        <v>1505</v>
      </c>
    </row>
    <row r="838" spans="2:4" x14ac:dyDescent="0.25">
      <c r="B838" s="55" t="s">
        <v>955</v>
      </c>
      <c r="C838" s="56">
        <v>28</v>
      </c>
      <c r="D838" s="59">
        <v>1515</v>
      </c>
    </row>
    <row r="839" spans="2:4" x14ac:dyDescent="0.25">
      <c r="B839" s="55" t="s">
        <v>956</v>
      </c>
      <c r="C839" s="56">
        <v>28</v>
      </c>
      <c r="D839" s="59">
        <v>1525</v>
      </c>
    </row>
    <row r="840" spans="2:4" x14ac:dyDescent="0.25">
      <c r="B840" s="55" t="s">
        <v>957</v>
      </c>
      <c r="C840" s="56">
        <v>28</v>
      </c>
      <c r="D840" s="59">
        <v>1535</v>
      </c>
    </row>
    <row r="841" spans="2:4" x14ac:dyDescent="0.25">
      <c r="B841" s="55" t="s">
        <v>958</v>
      </c>
      <c r="C841" s="56">
        <v>28</v>
      </c>
      <c r="D841" s="59">
        <v>1545</v>
      </c>
    </row>
    <row r="842" spans="2:4" x14ac:dyDescent="0.25">
      <c r="B842" s="55" t="s">
        <v>959</v>
      </c>
      <c r="C842" s="56">
        <v>28</v>
      </c>
      <c r="D842" s="59">
        <v>1555</v>
      </c>
    </row>
    <row r="843" spans="2:4" x14ac:dyDescent="0.25">
      <c r="B843" s="55" t="s">
        <v>960</v>
      </c>
      <c r="C843" s="56">
        <v>28</v>
      </c>
      <c r="D843" s="59">
        <v>1565</v>
      </c>
    </row>
    <row r="844" spans="2:4" x14ac:dyDescent="0.25">
      <c r="B844" s="55" t="s">
        <v>961</v>
      </c>
      <c r="C844" s="56">
        <v>28</v>
      </c>
      <c r="D844" s="59">
        <v>1575</v>
      </c>
    </row>
    <row r="845" spans="2:4" x14ac:dyDescent="0.25">
      <c r="B845" s="55" t="s">
        <v>962</v>
      </c>
      <c r="C845" s="56">
        <v>28</v>
      </c>
      <c r="D845" s="59">
        <v>1585</v>
      </c>
    </row>
    <row r="846" spans="2:4" x14ac:dyDescent="0.25">
      <c r="B846" s="55" t="s">
        <v>963</v>
      </c>
      <c r="C846" s="56">
        <v>28</v>
      </c>
      <c r="D846" s="59">
        <v>1595</v>
      </c>
    </row>
    <row r="847" spans="2:4" x14ac:dyDescent="0.25">
      <c r="B847" s="55" t="s">
        <v>964</v>
      </c>
      <c r="C847" s="56">
        <v>28</v>
      </c>
      <c r="D847" s="59">
        <v>1605</v>
      </c>
    </row>
    <row r="848" spans="2:4" x14ac:dyDescent="0.25">
      <c r="B848" s="55" t="s">
        <v>965</v>
      </c>
      <c r="C848" s="56">
        <v>28</v>
      </c>
      <c r="D848" s="59">
        <v>1615</v>
      </c>
    </row>
    <row r="849" spans="2:4" x14ac:dyDescent="0.25">
      <c r="B849" s="55" t="s">
        <v>966</v>
      </c>
      <c r="C849" s="56">
        <v>28</v>
      </c>
      <c r="D849" s="59">
        <v>1625</v>
      </c>
    </row>
    <row r="850" spans="2:4" x14ac:dyDescent="0.25">
      <c r="B850" s="55" t="s">
        <v>967</v>
      </c>
      <c r="C850" s="56">
        <v>28</v>
      </c>
      <c r="D850" s="59">
        <v>1635</v>
      </c>
    </row>
    <row r="851" spans="2:4" x14ac:dyDescent="0.25">
      <c r="B851" s="55" t="s">
        <v>968</v>
      </c>
      <c r="C851" s="56">
        <v>28</v>
      </c>
      <c r="D851" s="59">
        <v>1645</v>
      </c>
    </row>
    <row r="852" spans="2:4" x14ac:dyDescent="0.25">
      <c r="B852" s="55" t="s">
        <v>969</v>
      </c>
      <c r="C852" s="56">
        <v>28</v>
      </c>
      <c r="D852" s="59">
        <v>1655</v>
      </c>
    </row>
    <row r="853" spans="2:4" x14ac:dyDescent="0.25">
      <c r="B853" s="55" t="s">
        <v>970</v>
      </c>
      <c r="C853" s="56">
        <v>28</v>
      </c>
      <c r="D853" s="59">
        <v>1665</v>
      </c>
    </row>
    <row r="854" spans="2:4" x14ac:dyDescent="0.25">
      <c r="B854" s="55" t="s">
        <v>971</v>
      </c>
      <c r="C854" s="56">
        <v>28</v>
      </c>
      <c r="D854" s="59">
        <v>1675</v>
      </c>
    </row>
    <row r="855" spans="2:4" x14ac:dyDescent="0.25">
      <c r="B855" s="55" t="s">
        <v>972</v>
      </c>
      <c r="C855" s="56">
        <v>28</v>
      </c>
      <c r="D855" s="59">
        <v>1685</v>
      </c>
    </row>
    <row r="856" spans="2:4" x14ac:dyDescent="0.25">
      <c r="B856" s="55" t="s">
        <v>973</v>
      </c>
      <c r="C856" s="56">
        <v>28</v>
      </c>
      <c r="D856" s="59">
        <v>1695</v>
      </c>
    </row>
    <row r="857" spans="2:4" x14ac:dyDescent="0.25">
      <c r="B857" s="55" t="s">
        <v>974</v>
      </c>
      <c r="C857" s="56">
        <v>28</v>
      </c>
      <c r="D857" s="59">
        <v>1705</v>
      </c>
    </row>
    <row r="858" spans="2:4" x14ac:dyDescent="0.25">
      <c r="B858" s="55" t="s">
        <v>975</v>
      </c>
      <c r="C858" s="56">
        <v>28</v>
      </c>
      <c r="D858" s="59">
        <v>1715</v>
      </c>
    </row>
    <row r="859" spans="2:4" x14ac:dyDescent="0.25">
      <c r="B859" s="55" t="s">
        <v>976</v>
      </c>
      <c r="C859" s="56">
        <v>28</v>
      </c>
      <c r="D859" s="59">
        <v>1725</v>
      </c>
    </row>
    <row r="860" spans="2:4" x14ac:dyDescent="0.25">
      <c r="B860" s="55" t="s">
        <v>977</v>
      </c>
      <c r="C860" s="56">
        <v>28</v>
      </c>
      <c r="D860" s="59">
        <v>1735</v>
      </c>
    </row>
    <row r="861" spans="2:4" x14ac:dyDescent="0.25">
      <c r="B861" s="55" t="s">
        <v>978</v>
      </c>
      <c r="C861" s="56">
        <v>28</v>
      </c>
      <c r="D861" s="59">
        <v>1745</v>
      </c>
    </row>
    <row r="862" spans="2:4" x14ac:dyDescent="0.25">
      <c r="B862" s="55" t="s">
        <v>979</v>
      </c>
      <c r="C862" s="56">
        <v>28</v>
      </c>
      <c r="D862" s="59">
        <v>1755</v>
      </c>
    </row>
    <row r="863" spans="2:4" x14ac:dyDescent="0.25">
      <c r="B863" s="55" t="s">
        <v>980</v>
      </c>
      <c r="C863" s="56">
        <v>28</v>
      </c>
      <c r="D863" s="59">
        <v>1765</v>
      </c>
    </row>
    <row r="864" spans="2:4" x14ac:dyDescent="0.25">
      <c r="B864" s="55" t="s">
        <v>981</v>
      </c>
      <c r="C864" s="56">
        <v>28</v>
      </c>
      <c r="D864" s="59">
        <v>1775</v>
      </c>
    </row>
    <row r="865" spans="2:4" x14ac:dyDescent="0.25">
      <c r="B865" s="55" t="s">
        <v>982</v>
      </c>
      <c r="C865" s="56">
        <v>28</v>
      </c>
      <c r="D865" s="59">
        <v>1785</v>
      </c>
    </row>
    <row r="866" spans="2:4" x14ac:dyDescent="0.25">
      <c r="B866" s="55" t="s">
        <v>983</v>
      </c>
      <c r="C866" s="56">
        <v>28</v>
      </c>
      <c r="D866" s="59">
        <v>1795</v>
      </c>
    </row>
    <row r="867" spans="2:4" x14ac:dyDescent="0.25">
      <c r="B867" s="55" t="s">
        <v>984</v>
      </c>
      <c r="C867" s="56">
        <v>28</v>
      </c>
      <c r="D867" s="59">
        <v>1805</v>
      </c>
    </row>
    <row r="868" spans="2:4" x14ac:dyDescent="0.25">
      <c r="B868" s="55" t="s">
        <v>985</v>
      </c>
      <c r="C868" s="56">
        <v>28</v>
      </c>
      <c r="D868" s="59">
        <v>1815</v>
      </c>
    </row>
    <row r="869" spans="2:4" x14ac:dyDescent="0.25">
      <c r="B869" s="55" t="s">
        <v>986</v>
      </c>
      <c r="C869" s="56">
        <v>28</v>
      </c>
      <c r="D869" s="59">
        <v>1825</v>
      </c>
    </row>
    <row r="870" spans="2:4" x14ac:dyDescent="0.25">
      <c r="B870" s="55" t="s">
        <v>987</v>
      </c>
      <c r="C870" s="56">
        <v>28</v>
      </c>
      <c r="D870" s="59">
        <v>1835</v>
      </c>
    </row>
    <row r="871" spans="2:4" x14ac:dyDescent="0.25">
      <c r="B871" s="55" t="s">
        <v>988</v>
      </c>
      <c r="C871" s="56">
        <v>28</v>
      </c>
      <c r="D871" s="59">
        <v>1845</v>
      </c>
    </row>
    <row r="872" spans="2:4" x14ac:dyDescent="0.25">
      <c r="B872" s="55" t="s">
        <v>989</v>
      </c>
      <c r="C872" s="56">
        <v>28</v>
      </c>
      <c r="D872" s="59">
        <v>1855</v>
      </c>
    </row>
    <row r="873" spans="2:4" x14ac:dyDescent="0.25">
      <c r="B873" s="55" t="s">
        <v>990</v>
      </c>
      <c r="C873" s="56">
        <v>28</v>
      </c>
      <c r="D873" s="59">
        <v>1865</v>
      </c>
    </row>
    <row r="874" spans="2:4" x14ac:dyDescent="0.25">
      <c r="B874" s="55" t="s">
        <v>991</v>
      </c>
      <c r="C874" s="56">
        <v>28</v>
      </c>
      <c r="D874" s="59">
        <v>1875</v>
      </c>
    </row>
    <row r="875" spans="2:4" x14ac:dyDescent="0.25">
      <c r="B875" s="55" t="s">
        <v>992</v>
      </c>
      <c r="C875" s="56">
        <v>28</v>
      </c>
      <c r="D875" s="59">
        <v>1885</v>
      </c>
    </row>
    <row r="876" spans="2:4" x14ac:dyDescent="0.25">
      <c r="B876" s="55" t="s">
        <v>993</v>
      </c>
      <c r="C876" s="56">
        <v>28</v>
      </c>
      <c r="D876" s="59">
        <v>1895</v>
      </c>
    </row>
    <row r="877" spans="2:4" x14ac:dyDescent="0.25">
      <c r="B877" s="55" t="s">
        <v>994</v>
      </c>
      <c r="C877" s="56">
        <v>28</v>
      </c>
      <c r="D877" s="59">
        <v>1905</v>
      </c>
    </row>
    <row r="878" spans="2:4" x14ac:dyDescent="0.25">
      <c r="B878" s="55" t="s">
        <v>995</v>
      </c>
      <c r="C878" s="56">
        <v>28</v>
      </c>
      <c r="D878" s="59">
        <v>1915</v>
      </c>
    </row>
    <row r="879" spans="2:4" x14ac:dyDescent="0.25">
      <c r="B879" s="55" t="s">
        <v>996</v>
      </c>
      <c r="C879" s="56">
        <v>28</v>
      </c>
      <c r="D879" s="59">
        <v>1925</v>
      </c>
    </row>
    <row r="880" spans="2:4" x14ac:dyDescent="0.25">
      <c r="B880" s="55" t="s">
        <v>997</v>
      </c>
      <c r="C880" s="56">
        <v>28</v>
      </c>
      <c r="D880" s="59">
        <v>1935</v>
      </c>
    </row>
    <row r="881" spans="2:4" x14ac:dyDescent="0.25">
      <c r="B881" s="55" t="s">
        <v>998</v>
      </c>
      <c r="C881" s="56">
        <v>28</v>
      </c>
      <c r="D881" s="59">
        <v>1945</v>
      </c>
    </row>
    <row r="882" spans="2:4" x14ac:dyDescent="0.25">
      <c r="B882" s="55" t="s">
        <v>999</v>
      </c>
      <c r="C882" s="56">
        <v>28</v>
      </c>
      <c r="D882" s="59">
        <v>1955</v>
      </c>
    </row>
    <row r="883" spans="2:4" x14ac:dyDescent="0.25">
      <c r="B883" s="55" t="s">
        <v>1000</v>
      </c>
      <c r="C883" s="56">
        <v>28</v>
      </c>
      <c r="D883" s="59">
        <v>1965</v>
      </c>
    </row>
    <row r="884" spans="2:4" x14ac:dyDescent="0.25">
      <c r="B884" s="55" t="s">
        <v>1001</v>
      </c>
      <c r="C884" s="56">
        <v>28</v>
      </c>
      <c r="D884" s="59">
        <v>1975</v>
      </c>
    </row>
    <row r="885" spans="2:4" x14ac:dyDescent="0.25">
      <c r="B885" s="55" t="s">
        <v>1002</v>
      </c>
      <c r="C885" s="56">
        <v>28</v>
      </c>
      <c r="D885" s="59">
        <v>1985</v>
      </c>
    </row>
    <row r="886" spans="2:4" x14ac:dyDescent="0.25">
      <c r="B886" s="55" t="s">
        <v>1003</v>
      </c>
      <c r="C886" s="56">
        <v>28</v>
      </c>
      <c r="D886" s="59">
        <v>1995</v>
      </c>
    </row>
    <row r="887" spans="2:4" x14ac:dyDescent="0.25">
      <c r="B887" s="55" t="s">
        <v>1004</v>
      </c>
      <c r="C887" s="56">
        <v>28</v>
      </c>
      <c r="D887" s="59">
        <v>2005</v>
      </c>
    </row>
    <row r="888" spans="2:4" x14ac:dyDescent="0.25">
      <c r="B888" s="55" t="s">
        <v>1005</v>
      </c>
      <c r="C888" s="56">
        <v>32</v>
      </c>
      <c r="D888" s="59">
        <v>275</v>
      </c>
    </row>
    <row r="889" spans="2:4" x14ac:dyDescent="0.25">
      <c r="B889" s="55" t="s">
        <v>1006</v>
      </c>
      <c r="C889" s="56">
        <v>32</v>
      </c>
      <c r="D889" s="59">
        <v>285</v>
      </c>
    </row>
    <row r="890" spans="2:4" x14ac:dyDescent="0.25">
      <c r="B890" s="55" t="s">
        <v>1007</v>
      </c>
      <c r="C890" s="56">
        <v>32</v>
      </c>
      <c r="D890" s="59">
        <v>295</v>
      </c>
    </row>
    <row r="891" spans="2:4" x14ac:dyDescent="0.25">
      <c r="B891" s="55" t="s">
        <v>1008</v>
      </c>
      <c r="C891" s="56">
        <v>32</v>
      </c>
      <c r="D891" s="59">
        <v>305</v>
      </c>
    </row>
    <row r="892" spans="2:4" x14ac:dyDescent="0.25">
      <c r="B892" s="55" t="s">
        <v>1009</v>
      </c>
      <c r="C892" s="56">
        <v>32</v>
      </c>
      <c r="D892" s="59">
        <v>315</v>
      </c>
    </row>
    <row r="893" spans="2:4" x14ac:dyDescent="0.25">
      <c r="B893" s="55" t="s">
        <v>1010</v>
      </c>
      <c r="C893" s="56">
        <v>32</v>
      </c>
      <c r="D893" s="59">
        <v>325</v>
      </c>
    </row>
    <row r="894" spans="2:4" x14ac:dyDescent="0.25">
      <c r="B894" s="55" t="s">
        <v>1011</v>
      </c>
      <c r="C894" s="56">
        <v>32</v>
      </c>
      <c r="D894" s="59">
        <v>335</v>
      </c>
    </row>
    <row r="895" spans="2:4" x14ac:dyDescent="0.25">
      <c r="B895" s="55" t="s">
        <v>1012</v>
      </c>
      <c r="C895" s="56">
        <v>32</v>
      </c>
      <c r="D895" s="59">
        <v>345</v>
      </c>
    </row>
    <row r="896" spans="2:4" x14ac:dyDescent="0.25">
      <c r="B896" s="55" t="s">
        <v>1013</v>
      </c>
      <c r="C896" s="56">
        <v>32</v>
      </c>
      <c r="D896" s="59">
        <v>355</v>
      </c>
    </row>
    <row r="897" spans="2:4" x14ac:dyDescent="0.25">
      <c r="B897" s="55" t="s">
        <v>1014</v>
      </c>
      <c r="C897" s="56">
        <v>32</v>
      </c>
      <c r="D897" s="59">
        <v>365</v>
      </c>
    </row>
    <row r="898" spans="2:4" x14ac:dyDescent="0.25">
      <c r="B898" s="55" t="s">
        <v>1015</v>
      </c>
      <c r="C898" s="56">
        <v>32</v>
      </c>
      <c r="D898" s="59">
        <v>375</v>
      </c>
    </row>
    <row r="899" spans="2:4" x14ac:dyDescent="0.25">
      <c r="B899" s="55" t="s">
        <v>1016</v>
      </c>
      <c r="C899" s="56">
        <v>32</v>
      </c>
      <c r="D899" s="59">
        <v>385</v>
      </c>
    </row>
    <row r="900" spans="2:4" x14ac:dyDescent="0.25">
      <c r="B900" s="55" t="s">
        <v>1017</v>
      </c>
      <c r="C900" s="56">
        <v>32</v>
      </c>
      <c r="D900" s="59">
        <v>395</v>
      </c>
    </row>
    <row r="901" spans="2:4" x14ac:dyDescent="0.25">
      <c r="B901" s="55" t="s">
        <v>1018</v>
      </c>
      <c r="C901" s="56">
        <v>32</v>
      </c>
      <c r="D901" s="59">
        <v>405</v>
      </c>
    </row>
    <row r="902" spans="2:4" x14ac:dyDescent="0.25">
      <c r="B902" s="55" t="s">
        <v>1019</v>
      </c>
      <c r="C902" s="56">
        <v>32</v>
      </c>
      <c r="D902" s="59">
        <v>415</v>
      </c>
    </row>
    <row r="903" spans="2:4" x14ac:dyDescent="0.25">
      <c r="B903" s="55" t="s">
        <v>1020</v>
      </c>
      <c r="C903" s="56">
        <v>32</v>
      </c>
      <c r="D903" s="59">
        <v>425</v>
      </c>
    </row>
    <row r="904" spans="2:4" x14ac:dyDescent="0.25">
      <c r="B904" s="55" t="s">
        <v>1021</v>
      </c>
      <c r="C904" s="56">
        <v>32</v>
      </c>
      <c r="D904" s="59">
        <v>435</v>
      </c>
    </row>
    <row r="905" spans="2:4" x14ac:dyDescent="0.25">
      <c r="B905" s="55" t="s">
        <v>1022</v>
      </c>
      <c r="C905" s="56">
        <v>32</v>
      </c>
      <c r="D905" s="59">
        <v>445</v>
      </c>
    </row>
    <row r="906" spans="2:4" x14ac:dyDescent="0.25">
      <c r="B906" s="55" t="s">
        <v>1023</v>
      </c>
      <c r="C906" s="56">
        <v>32</v>
      </c>
      <c r="D906" s="59">
        <v>455</v>
      </c>
    </row>
    <row r="907" spans="2:4" x14ac:dyDescent="0.25">
      <c r="B907" s="55" t="s">
        <v>1024</v>
      </c>
      <c r="C907" s="56">
        <v>32</v>
      </c>
      <c r="D907" s="59">
        <v>465</v>
      </c>
    </row>
    <row r="908" spans="2:4" x14ac:dyDescent="0.25">
      <c r="B908" s="55" t="s">
        <v>1025</v>
      </c>
      <c r="C908" s="56">
        <v>32</v>
      </c>
      <c r="D908" s="59">
        <v>475</v>
      </c>
    </row>
    <row r="909" spans="2:4" x14ac:dyDescent="0.25">
      <c r="B909" s="55" t="s">
        <v>1026</v>
      </c>
      <c r="C909" s="56">
        <v>32</v>
      </c>
      <c r="D909" s="59">
        <v>485</v>
      </c>
    </row>
    <row r="910" spans="2:4" x14ac:dyDescent="0.25">
      <c r="B910" s="55" t="s">
        <v>1027</v>
      </c>
      <c r="C910" s="56">
        <v>32</v>
      </c>
      <c r="D910" s="59">
        <v>495</v>
      </c>
    </row>
    <row r="911" spans="2:4" x14ac:dyDescent="0.25">
      <c r="B911" s="55" t="s">
        <v>1028</v>
      </c>
      <c r="C911" s="56">
        <v>32</v>
      </c>
      <c r="D911" s="59">
        <v>505</v>
      </c>
    </row>
    <row r="912" spans="2:4" x14ac:dyDescent="0.25">
      <c r="B912" s="55" t="s">
        <v>1029</v>
      </c>
      <c r="C912" s="56">
        <v>32</v>
      </c>
      <c r="D912" s="59">
        <v>515</v>
      </c>
    </row>
    <row r="913" spans="2:4" x14ac:dyDescent="0.25">
      <c r="B913" s="55" t="s">
        <v>1030</v>
      </c>
      <c r="C913" s="56">
        <v>32</v>
      </c>
      <c r="D913" s="59">
        <v>525</v>
      </c>
    </row>
    <row r="914" spans="2:4" x14ac:dyDescent="0.25">
      <c r="B914" s="55" t="s">
        <v>1031</v>
      </c>
      <c r="C914" s="56">
        <v>32</v>
      </c>
      <c r="D914" s="59">
        <v>535</v>
      </c>
    </row>
    <row r="915" spans="2:4" x14ac:dyDescent="0.25">
      <c r="B915" s="55" t="s">
        <v>1032</v>
      </c>
      <c r="C915" s="56">
        <v>32</v>
      </c>
      <c r="D915" s="59">
        <v>545</v>
      </c>
    </row>
    <row r="916" spans="2:4" x14ac:dyDescent="0.25">
      <c r="B916" s="55" t="s">
        <v>1033</v>
      </c>
      <c r="C916" s="56">
        <v>32</v>
      </c>
      <c r="D916" s="59">
        <v>555</v>
      </c>
    </row>
    <row r="917" spans="2:4" x14ac:dyDescent="0.25">
      <c r="B917" s="55" t="s">
        <v>1034</v>
      </c>
      <c r="C917" s="56">
        <v>32</v>
      </c>
      <c r="D917" s="59">
        <v>565</v>
      </c>
    </row>
    <row r="918" spans="2:4" x14ac:dyDescent="0.25">
      <c r="B918" s="55" t="s">
        <v>1035</v>
      </c>
      <c r="C918" s="56">
        <v>32</v>
      </c>
      <c r="D918" s="59">
        <v>575</v>
      </c>
    </row>
    <row r="919" spans="2:4" x14ac:dyDescent="0.25">
      <c r="B919" s="55" t="s">
        <v>1036</v>
      </c>
      <c r="C919" s="56">
        <v>32</v>
      </c>
      <c r="D919" s="59">
        <v>585</v>
      </c>
    </row>
    <row r="920" spans="2:4" x14ac:dyDescent="0.25">
      <c r="B920" s="55" t="s">
        <v>1037</v>
      </c>
      <c r="C920" s="56">
        <v>32</v>
      </c>
      <c r="D920" s="59">
        <v>595</v>
      </c>
    </row>
    <row r="921" spans="2:4" x14ac:dyDescent="0.25">
      <c r="B921" s="55" t="s">
        <v>1038</v>
      </c>
      <c r="C921" s="56">
        <v>32</v>
      </c>
      <c r="D921" s="59">
        <v>605</v>
      </c>
    </row>
    <row r="922" spans="2:4" x14ac:dyDescent="0.25">
      <c r="B922" s="55" t="s">
        <v>1039</v>
      </c>
      <c r="C922" s="56">
        <v>32</v>
      </c>
      <c r="D922" s="59">
        <v>615</v>
      </c>
    </row>
    <row r="923" spans="2:4" x14ac:dyDescent="0.25">
      <c r="B923" s="55" t="s">
        <v>1040</v>
      </c>
      <c r="C923" s="56">
        <v>32</v>
      </c>
      <c r="D923" s="59">
        <v>625</v>
      </c>
    </row>
    <row r="924" spans="2:4" x14ac:dyDescent="0.25">
      <c r="B924" s="55" t="s">
        <v>1041</v>
      </c>
      <c r="C924" s="56">
        <v>32</v>
      </c>
      <c r="D924" s="59">
        <v>635</v>
      </c>
    </row>
    <row r="925" spans="2:4" x14ac:dyDescent="0.25">
      <c r="B925" s="55" t="s">
        <v>1042</v>
      </c>
      <c r="C925" s="56">
        <v>32</v>
      </c>
      <c r="D925" s="59">
        <v>645</v>
      </c>
    </row>
    <row r="926" spans="2:4" x14ac:dyDescent="0.25">
      <c r="B926" s="55" t="s">
        <v>1043</v>
      </c>
      <c r="C926" s="56">
        <v>32</v>
      </c>
      <c r="D926" s="59">
        <v>655</v>
      </c>
    </row>
    <row r="927" spans="2:4" x14ac:dyDescent="0.25">
      <c r="B927" s="55" t="s">
        <v>1044</v>
      </c>
      <c r="C927" s="56">
        <v>32</v>
      </c>
      <c r="D927" s="59">
        <v>665</v>
      </c>
    </row>
    <row r="928" spans="2:4" x14ac:dyDescent="0.25">
      <c r="B928" s="55" t="s">
        <v>1045</v>
      </c>
      <c r="C928" s="56">
        <v>32</v>
      </c>
      <c r="D928" s="59">
        <v>675</v>
      </c>
    </row>
    <row r="929" spans="2:4" x14ac:dyDescent="0.25">
      <c r="B929" s="55" t="s">
        <v>1046</v>
      </c>
      <c r="C929" s="56">
        <v>32</v>
      </c>
      <c r="D929" s="59">
        <v>685</v>
      </c>
    </row>
    <row r="930" spans="2:4" x14ac:dyDescent="0.25">
      <c r="B930" s="55" t="s">
        <v>1047</v>
      </c>
      <c r="C930" s="56">
        <v>32</v>
      </c>
      <c r="D930" s="59">
        <v>695</v>
      </c>
    </row>
    <row r="931" spans="2:4" x14ac:dyDescent="0.25">
      <c r="B931" s="55" t="s">
        <v>1048</v>
      </c>
      <c r="C931" s="56">
        <v>32</v>
      </c>
      <c r="D931" s="59">
        <v>705</v>
      </c>
    </row>
    <row r="932" spans="2:4" x14ac:dyDescent="0.25">
      <c r="B932" s="55" t="s">
        <v>1049</v>
      </c>
      <c r="C932" s="56">
        <v>32</v>
      </c>
      <c r="D932" s="59">
        <v>715</v>
      </c>
    </row>
    <row r="933" spans="2:4" x14ac:dyDescent="0.25">
      <c r="B933" s="55" t="s">
        <v>1050</v>
      </c>
      <c r="C933" s="56">
        <v>32</v>
      </c>
      <c r="D933" s="59">
        <v>725</v>
      </c>
    </row>
    <row r="934" spans="2:4" x14ac:dyDescent="0.25">
      <c r="B934" s="55" t="s">
        <v>1051</v>
      </c>
      <c r="C934" s="56">
        <v>32</v>
      </c>
      <c r="D934" s="59">
        <v>735</v>
      </c>
    </row>
    <row r="935" spans="2:4" x14ac:dyDescent="0.25">
      <c r="B935" s="55" t="s">
        <v>1052</v>
      </c>
      <c r="C935" s="56">
        <v>32</v>
      </c>
      <c r="D935" s="59">
        <v>745</v>
      </c>
    </row>
    <row r="936" spans="2:4" x14ac:dyDescent="0.25">
      <c r="B936" s="55" t="s">
        <v>1053</v>
      </c>
      <c r="C936" s="56">
        <v>32</v>
      </c>
      <c r="D936" s="59">
        <v>755</v>
      </c>
    </row>
    <row r="937" spans="2:4" x14ac:dyDescent="0.25">
      <c r="B937" s="55" t="s">
        <v>1054</v>
      </c>
      <c r="C937" s="56">
        <v>32</v>
      </c>
      <c r="D937" s="59">
        <v>765</v>
      </c>
    </row>
    <row r="938" spans="2:4" x14ac:dyDescent="0.25">
      <c r="B938" s="55" t="s">
        <v>1055</v>
      </c>
      <c r="C938" s="56">
        <v>32</v>
      </c>
      <c r="D938" s="59">
        <v>775</v>
      </c>
    </row>
    <row r="939" spans="2:4" x14ac:dyDescent="0.25">
      <c r="B939" s="55" t="s">
        <v>1056</v>
      </c>
      <c r="C939" s="56">
        <v>32</v>
      </c>
      <c r="D939" s="59">
        <v>785</v>
      </c>
    </row>
    <row r="940" spans="2:4" x14ac:dyDescent="0.25">
      <c r="B940" s="55" t="s">
        <v>1057</v>
      </c>
      <c r="C940" s="56">
        <v>32</v>
      </c>
      <c r="D940" s="59">
        <v>795</v>
      </c>
    </row>
    <row r="941" spans="2:4" x14ac:dyDescent="0.25">
      <c r="B941" s="55" t="s">
        <v>1058</v>
      </c>
      <c r="C941" s="56">
        <v>32</v>
      </c>
      <c r="D941" s="59">
        <v>805</v>
      </c>
    </row>
    <row r="942" spans="2:4" x14ac:dyDescent="0.25">
      <c r="B942" s="55" t="s">
        <v>1059</v>
      </c>
      <c r="C942" s="56">
        <v>32</v>
      </c>
      <c r="D942" s="59">
        <v>815</v>
      </c>
    </row>
    <row r="943" spans="2:4" x14ac:dyDescent="0.25">
      <c r="B943" s="55" t="s">
        <v>1060</v>
      </c>
      <c r="C943" s="56">
        <v>32</v>
      </c>
      <c r="D943" s="59">
        <v>825</v>
      </c>
    </row>
    <row r="944" spans="2:4" x14ac:dyDescent="0.25">
      <c r="B944" s="55" t="s">
        <v>1061</v>
      </c>
      <c r="C944" s="56">
        <v>32</v>
      </c>
      <c r="D944" s="59">
        <v>835</v>
      </c>
    </row>
    <row r="945" spans="2:4" x14ac:dyDescent="0.25">
      <c r="B945" s="55" t="s">
        <v>1062</v>
      </c>
      <c r="C945" s="56">
        <v>32</v>
      </c>
      <c r="D945" s="59">
        <v>845</v>
      </c>
    </row>
    <row r="946" spans="2:4" x14ac:dyDescent="0.25">
      <c r="B946" s="55" t="s">
        <v>1063</v>
      </c>
      <c r="C946" s="56">
        <v>32</v>
      </c>
      <c r="D946" s="59">
        <v>855</v>
      </c>
    </row>
    <row r="947" spans="2:4" x14ac:dyDescent="0.25">
      <c r="B947" s="55" t="s">
        <v>1064</v>
      </c>
      <c r="C947" s="56">
        <v>32</v>
      </c>
      <c r="D947" s="59">
        <v>865</v>
      </c>
    </row>
    <row r="948" spans="2:4" x14ac:dyDescent="0.25">
      <c r="B948" s="55" t="s">
        <v>1065</v>
      </c>
      <c r="C948" s="56">
        <v>32</v>
      </c>
      <c r="D948" s="59">
        <v>875</v>
      </c>
    </row>
    <row r="949" spans="2:4" x14ac:dyDescent="0.25">
      <c r="B949" s="55" t="s">
        <v>1066</v>
      </c>
      <c r="C949" s="56">
        <v>32</v>
      </c>
      <c r="D949" s="59">
        <v>885</v>
      </c>
    </row>
    <row r="950" spans="2:4" x14ac:dyDescent="0.25">
      <c r="B950" s="55" t="s">
        <v>1067</v>
      </c>
      <c r="C950" s="56">
        <v>32</v>
      </c>
      <c r="D950" s="59">
        <v>895</v>
      </c>
    </row>
    <row r="951" spans="2:4" x14ac:dyDescent="0.25">
      <c r="B951" s="55" t="s">
        <v>1068</v>
      </c>
      <c r="C951" s="56">
        <v>32</v>
      </c>
      <c r="D951" s="59">
        <v>905</v>
      </c>
    </row>
    <row r="952" spans="2:4" x14ac:dyDescent="0.25">
      <c r="B952" s="55" t="s">
        <v>1069</v>
      </c>
      <c r="C952" s="56">
        <v>32</v>
      </c>
      <c r="D952" s="59">
        <v>915</v>
      </c>
    </row>
    <row r="953" spans="2:4" x14ac:dyDescent="0.25">
      <c r="B953" s="55" t="s">
        <v>1070</v>
      </c>
      <c r="C953" s="56">
        <v>32</v>
      </c>
      <c r="D953" s="59">
        <v>925</v>
      </c>
    </row>
    <row r="954" spans="2:4" x14ac:dyDescent="0.25">
      <c r="B954" s="55" t="s">
        <v>1071</v>
      </c>
      <c r="C954" s="56">
        <v>32</v>
      </c>
      <c r="D954" s="59">
        <v>935</v>
      </c>
    </row>
    <row r="955" spans="2:4" x14ac:dyDescent="0.25">
      <c r="B955" s="55" t="s">
        <v>1072</v>
      </c>
      <c r="C955" s="56">
        <v>32</v>
      </c>
      <c r="D955" s="59">
        <v>945</v>
      </c>
    </row>
    <row r="956" spans="2:4" x14ac:dyDescent="0.25">
      <c r="B956" s="55" t="s">
        <v>1073</v>
      </c>
      <c r="C956" s="56">
        <v>32</v>
      </c>
      <c r="D956" s="59">
        <v>955</v>
      </c>
    </row>
    <row r="957" spans="2:4" x14ac:dyDescent="0.25">
      <c r="B957" s="55" t="s">
        <v>1074</v>
      </c>
      <c r="C957" s="56">
        <v>32</v>
      </c>
      <c r="D957" s="59">
        <v>965</v>
      </c>
    </row>
    <row r="958" spans="2:4" x14ac:dyDescent="0.25">
      <c r="B958" s="55" t="s">
        <v>1075</v>
      </c>
      <c r="C958" s="56">
        <v>32</v>
      </c>
      <c r="D958" s="59">
        <v>975</v>
      </c>
    </row>
    <row r="959" spans="2:4" x14ac:dyDescent="0.25">
      <c r="B959" s="55" t="s">
        <v>1076</v>
      </c>
      <c r="C959" s="56">
        <v>32</v>
      </c>
      <c r="D959" s="59">
        <v>985</v>
      </c>
    </row>
    <row r="960" spans="2:4" x14ac:dyDescent="0.25">
      <c r="B960" s="55" t="s">
        <v>1077</v>
      </c>
      <c r="C960" s="56">
        <v>32</v>
      </c>
      <c r="D960" s="59">
        <v>995</v>
      </c>
    </row>
    <row r="961" spans="2:4" x14ac:dyDescent="0.25">
      <c r="B961" s="55" t="s">
        <v>1078</v>
      </c>
      <c r="C961" s="56">
        <v>32</v>
      </c>
      <c r="D961" s="59">
        <v>1005</v>
      </c>
    </row>
    <row r="962" spans="2:4" x14ac:dyDescent="0.25">
      <c r="B962" s="55" t="s">
        <v>1079</v>
      </c>
      <c r="C962" s="56">
        <v>32</v>
      </c>
      <c r="D962" s="59">
        <v>1015</v>
      </c>
    </row>
    <row r="963" spans="2:4" x14ac:dyDescent="0.25">
      <c r="B963" s="55" t="s">
        <v>1080</v>
      </c>
      <c r="C963" s="56">
        <v>32</v>
      </c>
      <c r="D963" s="59">
        <v>1025</v>
      </c>
    </row>
    <row r="964" spans="2:4" x14ac:dyDescent="0.25">
      <c r="B964" s="55" t="s">
        <v>1081</v>
      </c>
      <c r="C964" s="56">
        <v>32</v>
      </c>
      <c r="D964" s="59">
        <v>1035</v>
      </c>
    </row>
    <row r="965" spans="2:4" x14ac:dyDescent="0.25">
      <c r="B965" s="55" t="s">
        <v>1082</v>
      </c>
      <c r="C965" s="56">
        <v>32</v>
      </c>
      <c r="D965" s="59">
        <v>1045</v>
      </c>
    </row>
    <row r="966" spans="2:4" x14ac:dyDescent="0.25">
      <c r="B966" s="55" t="s">
        <v>1083</v>
      </c>
      <c r="C966" s="56">
        <v>32</v>
      </c>
      <c r="D966" s="59">
        <v>1055</v>
      </c>
    </row>
    <row r="967" spans="2:4" x14ac:dyDescent="0.25">
      <c r="B967" s="55" t="s">
        <v>1084</v>
      </c>
      <c r="C967" s="56">
        <v>32</v>
      </c>
      <c r="D967" s="59">
        <v>1065</v>
      </c>
    </row>
    <row r="968" spans="2:4" x14ac:dyDescent="0.25">
      <c r="B968" s="55" t="s">
        <v>1085</v>
      </c>
      <c r="C968" s="56">
        <v>32</v>
      </c>
      <c r="D968" s="59">
        <v>1075</v>
      </c>
    </row>
    <row r="969" spans="2:4" x14ac:dyDescent="0.25">
      <c r="B969" s="55" t="s">
        <v>1086</v>
      </c>
      <c r="C969" s="56">
        <v>32</v>
      </c>
      <c r="D969" s="59">
        <v>1085</v>
      </c>
    </row>
    <row r="970" spans="2:4" x14ac:dyDescent="0.25">
      <c r="B970" s="55" t="s">
        <v>1087</v>
      </c>
      <c r="C970" s="56">
        <v>32</v>
      </c>
      <c r="D970" s="59">
        <v>1095</v>
      </c>
    </row>
    <row r="971" spans="2:4" x14ac:dyDescent="0.25">
      <c r="B971" s="55" t="s">
        <v>1088</v>
      </c>
      <c r="C971" s="56">
        <v>32</v>
      </c>
      <c r="D971" s="59">
        <v>1105</v>
      </c>
    </row>
    <row r="972" spans="2:4" x14ac:dyDescent="0.25">
      <c r="B972" s="55" t="s">
        <v>1089</v>
      </c>
      <c r="C972" s="56">
        <v>32</v>
      </c>
      <c r="D972" s="59">
        <v>1115</v>
      </c>
    </row>
    <row r="973" spans="2:4" x14ac:dyDescent="0.25">
      <c r="B973" s="55" t="s">
        <v>1090</v>
      </c>
      <c r="C973" s="56">
        <v>32</v>
      </c>
      <c r="D973" s="59">
        <v>1125</v>
      </c>
    </row>
    <row r="974" spans="2:4" x14ac:dyDescent="0.25">
      <c r="B974" s="55" t="s">
        <v>1091</v>
      </c>
      <c r="C974" s="56">
        <v>32</v>
      </c>
      <c r="D974" s="59">
        <v>1135</v>
      </c>
    </row>
    <row r="975" spans="2:4" x14ac:dyDescent="0.25">
      <c r="B975" s="55" t="s">
        <v>1092</v>
      </c>
      <c r="C975" s="56">
        <v>32</v>
      </c>
      <c r="D975" s="59">
        <v>1145</v>
      </c>
    </row>
    <row r="976" spans="2:4" x14ac:dyDescent="0.25">
      <c r="B976" s="55" t="s">
        <v>1093</v>
      </c>
      <c r="C976" s="56">
        <v>32</v>
      </c>
      <c r="D976" s="59">
        <v>1155</v>
      </c>
    </row>
    <row r="977" spans="2:4" x14ac:dyDescent="0.25">
      <c r="B977" s="55" t="s">
        <v>1094</v>
      </c>
      <c r="C977" s="56">
        <v>32</v>
      </c>
      <c r="D977" s="59">
        <v>1165</v>
      </c>
    </row>
    <row r="978" spans="2:4" x14ac:dyDescent="0.25">
      <c r="B978" s="55" t="s">
        <v>1095</v>
      </c>
      <c r="C978" s="56">
        <v>32</v>
      </c>
      <c r="D978" s="59">
        <v>1175</v>
      </c>
    </row>
    <row r="979" spans="2:4" x14ac:dyDescent="0.25">
      <c r="B979" s="55" t="s">
        <v>1096</v>
      </c>
      <c r="C979" s="56">
        <v>32</v>
      </c>
      <c r="D979" s="59">
        <v>1185</v>
      </c>
    </row>
    <row r="980" spans="2:4" x14ac:dyDescent="0.25">
      <c r="B980" s="55" t="s">
        <v>1097</v>
      </c>
      <c r="C980" s="56">
        <v>32</v>
      </c>
      <c r="D980" s="59">
        <v>1195</v>
      </c>
    </row>
    <row r="981" spans="2:4" x14ac:dyDescent="0.25">
      <c r="B981" s="55" t="s">
        <v>1098</v>
      </c>
      <c r="C981" s="56">
        <v>32</v>
      </c>
      <c r="D981" s="59">
        <v>1205</v>
      </c>
    </row>
    <row r="982" spans="2:4" x14ac:dyDescent="0.25">
      <c r="B982" s="55" t="s">
        <v>1099</v>
      </c>
      <c r="C982" s="56">
        <v>32</v>
      </c>
      <c r="D982" s="59">
        <v>1215</v>
      </c>
    </row>
    <row r="983" spans="2:4" x14ac:dyDescent="0.25">
      <c r="B983" s="55" t="s">
        <v>1100</v>
      </c>
      <c r="C983" s="56">
        <v>32</v>
      </c>
      <c r="D983" s="59">
        <v>1225</v>
      </c>
    </row>
    <row r="984" spans="2:4" x14ac:dyDescent="0.25">
      <c r="B984" s="55" t="s">
        <v>1101</v>
      </c>
      <c r="C984" s="56">
        <v>32</v>
      </c>
      <c r="D984" s="59">
        <v>1235</v>
      </c>
    </row>
    <row r="985" spans="2:4" x14ac:dyDescent="0.25">
      <c r="B985" s="55" t="s">
        <v>1102</v>
      </c>
      <c r="C985" s="56">
        <v>32</v>
      </c>
      <c r="D985" s="59">
        <v>1245</v>
      </c>
    </row>
    <row r="986" spans="2:4" x14ac:dyDescent="0.25">
      <c r="B986" s="55" t="s">
        <v>1103</v>
      </c>
      <c r="C986" s="56">
        <v>32</v>
      </c>
      <c r="D986" s="59">
        <v>1255</v>
      </c>
    </row>
    <row r="987" spans="2:4" x14ac:dyDescent="0.25">
      <c r="B987" s="55" t="s">
        <v>1104</v>
      </c>
      <c r="C987" s="56">
        <v>32</v>
      </c>
      <c r="D987" s="59">
        <v>1265</v>
      </c>
    </row>
    <row r="988" spans="2:4" x14ac:dyDescent="0.25">
      <c r="B988" s="55" t="s">
        <v>1105</v>
      </c>
      <c r="C988" s="56">
        <v>32</v>
      </c>
      <c r="D988" s="59">
        <v>1275</v>
      </c>
    </row>
    <row r="989" spans="2:4" x14ac:dyDescent="0.25">
      <c r="B989" s="55" t="s">
        <v>1106</v>
      </c>
      <c r="C989" s="56">
        <v>32</v>
      </c>
      <c r="D989" s="59">
        <v>1285</v>
      </c>
    </row>
    <row r="990" spans="2:4" x14ac:dyDescent="0.25">
      <c r="B990" s="55" t="s">
        <v>1107</v>
      </c>
      <c r="C990" s="56">
        <v>32</v>
      </c>
      <c r="D990" s="59">
        <v>1295</v>
      </c>
    </row>
    <row r="991" spans="2:4" x14ac:dyDescent="0.25">
      <c r="B991" s="55" t="s">
        <v>1108</v>
      </c>
      <c r="C991" s="56">
        <v>32</v>
      </c>
      <c r="D991" s="59">
        <v>1305</v>
      </c>
    </row>
    <row r="992" spans="2:4" x14ac:dyDescent="0.25">
      <c r="B992" s="55" t="s">
        <v>1109</v>
      </c>
      <c r="C992" s="56">
        <v>32</v>
      </c>
      <c r="D992" s="59">
        <v>1315</v>
      </c>
    </row>
    <row r="993" spans="2:4" x14ac:dyDescent="0.25">
      <c r="B993" s="55" t="s">
        <v>1110</v>
      </c>
      <c r="C993" s="56">
        <v>32</v>
      </c>
      <c r="D993" s="59">
        <v>1325</v>
      </c>
    </row>
    <row r="994" spans="2:4" x14ac:dyDescent="0.25">
      <c r="B994" s="55" t="s">
        <v>1111</v>
      </c>
      <c r="C994" s="56">
        <v>32</v>
      </c>
      <c r="D994" s="59">
        <v>1335</v>
      </c>
    </row>
    <row r="995" spans="2:4" x14ac:dyDescent="0.25">
      <c r="B995" s="55" t="s">
        <v>1112</v>
      </c>
      <c r="C995" s="56">
        <v>32</v>
      </c>
      <c r="D995" s="59">
        <v>1345</v>
      </c>
    </row>
    <row r="996" spans="2:4" x14ac:dyDescent="0.25">
      <c r="B996" s="55" t="s">
        <v>1113</v>
      </c>
      <c r="C996" s="56">
        <v>32</v>
      </c>
      <c r="D996" s="59">
        <v>1355</v>
      </c>
    </row>
    <row r="997" spans="2:4" x14ac:dyDescent="0.25">
      <c r="B997" s="55" t="s">
        <v>1114</v>
      </c>
      <c r="C997" s="56">
        <v>32</v>
      </c>
      <c r="D997" s="59">
        <v>1365</v>
      </c>
    </row>
    <row r="998" spans="2:4" x14ac:dyDescent="0.25">
      <c r="B998" s="55" t="s">
        <v>1115</v>
      </c>
      <c r="C998" s="56">
        <v>32</v>
      </c>
      <c r="D998" s="59">
        <v>1375</v>
      </c>
    </row>
    <row r="999" spans="2:4" x14ac:dyDescent="0.25">
      <c r="B999" s="55" t="s">
        <v>1116</v>
      </c>
      <c r="C999" s="56">
        <v>32</v>
      </c>
      <c r="D999" s="59">
        <v>1385</v>
      </c>
    </row>
    <row r="1000" spans="2:4" x14ac:dyDescent="0.25">
      <c r="B1000" s="55" t="s">
        <v>1117</v>
      </c>
      <c r="C1000" s="56">
        <v>32</v>
      </c>
      <c r="D1000" s="59">
        <v>1395</v>
      </c>
    </row>
    <row r="1001" spans="2:4" x14ac:dyDescent="0.25">
      <c r="B1001" s="55" t="s">
        <v>1118</v>
      </c>
      <c r="C1001" s="56">
        <v>32</v>
      </c>
      <c r="D1001" s="59">
        <v>1405</v>
      </c>
    </row>
    <row r="1002" spans="2:4" x14ac:dyDescent="0.25">
      <c r="B1002" s="55" t="s">
        <v>1119</v>
      </c>
      <c r="C1002" s="56">
        <v>32</v>
      </c>
      <c r="D1002" s="59">
        <v>1415</v>
      </c>
    </row>
    <row r="1003" spans="2:4" x14ac:dyDescent="0.25">
      <c r="B1003" s="55" t="s">
        <v>1120</v>
      </c>
      <c r="C1003" s="56">
        <v>32</v>
      </c>
      <c r="D1003" s="59">
        <v>1425</v>
      </c>
    </row>
    <row r="1004" spans="2:4" x14ac:dyDescent="0.25">
      <c r="B1004" s="55" t="s">
        <v>1121</v>
      </c>
      <c r="C1004" s="56">
        <v>32</v>
      </c>
      <c r="D1004" s="59">
        <v>1435</v>
      </c>
    </row>
    <row r="1005" spans="2:4" x14ac:dyDescent="0.25">
      <c r="B1005" s="55" t="s">
        <v>1122</v>
      </c>
      <c r="C1005" s="56">
        <v>32</v>
      </c>
      <c r="D1005" s="59">
        <v>1445</v>
      </c>
    </row>
    <row r="1006" spans="2:4" x14ac:dyDescent="0.25">
      <c r="B1006" s="55" t="s">
        <v>1123</v>
      </c>
      <c r="C1006" s="56">
        <v>32</v>
      </c>
      <c r="D1006" s="59">
        <v>1455</v>
      </c>
    </row>
    <row r="1007" spans="2:4" x14ac:dyDescent="0.25">
      <c r="B1007" s="55" t="s">
        <v>1124</v>
      </c>
      <c r="C1007" s="56">
        <v>32</v>
      </c>
      <c r="D1007" s="59">
        <v>1465</v>
      </c>
    </row>
    <row r="1008" spans="2:4" x14ac:dyDescent="0.25">
      <c r="B1008" s="55" t="s">
        <v>1125</v>
      </c>
      <c r="C1008" s="56">
        <v>32</v>
      </c>
      <c r="D1008" s="59">
        <v>1475</v>
      </c>
    </row>
    <row r="1009" spans="2:4" x14ac:dyDescent="0.25">
      <c r="B1009" s="55" t="s">
        <v>1126</v>
      </c>
      <c r="C1009" s="56">
        <v>32</v>
      </c>
      <c r="D1009" s="59">
        <v>1485</v>
      </c>
    </row>
    <row r="1010" spans="2:4" x14ac:dyDescent="0.25">
      <c r="B1010" s="55" t="s">
        <v>1127</v>
      </c>
      <c r="C1010" s="56">
        <v>32</v>
      </c>
      <c r="D1010" s="59">
        <v>1495</v>
      </c>
    </row>
    <row r="1011" spans="2:4" x14ac:dyDescent="0.25">
      <c r="B1011" s="55" t="s">
        <v>1128</v>
      </c>
      <c r="C1011" s="56">
        <v>32</v>
      </c>
      <c r="D1011" s="59">
        <v>1505</v>
      </c>
    </row>
    <row r="1012" spans="2:4" x14ac:dyDescent="0.25">
      <c r="B1012" s="55" t="s">
        <v>1129</v>
      </c>
      <c r="C1012" s="56">
        <v>32</v>
      </c>
      <c r="D1012" s="59">
        <v>1515</v>
      </c>
    </row>
    <row r="1013" spans="2:4" x14ac:dyDescent="0.25">
      <c r="B1013" s="55" t="s">
        <v>1130</v>
      </c>
      <c r="C1013" s="56">
        <v>32</v>
      </c>
      <c r="D1013" s="59">
        <v>1525</v>
      </c>
    </row>
    <row r="1014" spans="2:4" x14ac:dyDescent="0.25">
      <c r="B1014" s="55" t="s">
        <v>1131</v>
      </c>
      <c r="C1014" s="56">
        <v>32</v>
      </c>
      <c r="D1014" s="59">
        <v>1535</v>
      </c>
    </row>
    <row r="1015" spans="2:4" x14ac:dyDescent="0.25">
      <c r="B1015" s="55" t="s">
        <v>1132</v>
      </c>
      <c r="C1015" s="56">
        <v>32</v>
      </c>
      <c r="D1015" s="59">
        <v>1545</v>
      </c>
    </row>
    <row r="1016" spans="2:4" x14ac:dyDescent="0.25">
      <c r="B1016" s="55" t="s">
        <v>1133</v>
      </c>
      <c r="C1016" s="56">
        <v>32</v>
      </c>
      <c r="D1016" s="59">
        <v>1555</v>
      </c>
    </row>
    <row r="1017" spans="2:4" x14ac:dyDescent="0.25">
      <c r="B1017" s="55" t="s">
        <v>1134</v>
      </c>
      <c r="C1017" s="56">
        <v>32</v>
      </c>
      <c r="D1017" s="59">
        <v>1565</v>
      </c>
    </row>
    <row r="1018" spans="2:4" x14ac:dyDescent="0.25">
      <c r="B1018" s="55" t="s">
        <v>1135</v>
      </c>
      <c r="C1018" s="56">
        <v>32</v>
      </c>
      <c r="D1018" s="59">
        <v>1575</v>
      </c>
    </row>
    <row r="1019" spans="2:4" x14ac:dyDescent="0.25">
      <c r="B1019" s="55" t="s">
        <v>1136</v>
      </c>
      <c r="C1019" s="56">
        <v>32</v>
      </c>
      <c r="D1019" s="59">
        <v>1585</v>
      </c>
    </row>
    <row r="1020" spans="2:4" x14ac:dyDescent="0.25">
      <c r="B1020" s="55" t="s">
        <v>1137</v>
      </c>
      <c r="C1020" s="56">
        <v>32</v>
      </c>
      <c r="D1020" s="59">
        <v>1595</v>
      </c>
    </row>
    <row r="1021" spans="2:4" x14ac:dyDescent="0.25">
      <c r="B1021" s="55" t="s">
        <v>1138</v>
      </c>
      <c r="C1021" s="56">
        <v>32</v>
      </c>
      <c r="D1021" s="59">
        <v>1605</v>
      </c>
    </row>
    <row r="1022" spans="2:4" x14ac:dyDescent="0.25">
      <c r="B1022" s="55" t="s">
        <v>1139</v>
      </c>
      <c r="C1022" s="56">
        <v>32</v>
      </c>
      <c r="D1022" s="59">
        <v>1615</v>
      </c>
    </row>
    <row r="1023" spans="2:4" x14ac:dyDescent="0.25">
      <c r="B1023" s="55" t="s">
        <v>1140</v>
      </c>
      <c r="C1023" s="56">
        <v>32</v>
      </c>
      <c r="D1023" s="59">
        <v>1625</v>
      </c>
    </row>
    <row r="1024" spans="2:4" x14ac:dyDescent="0.25">
      <c r="B1024" s="55" t="s">
        <v>1141</v>
      </c>
      <c r="C1024" s="56">
        <v>32</v>
      </c>
      <c r="D1024" s="59">
        <v>1635</v>
      </c>
    </row>
    <row r="1025" spans="2:4" x14ac:dyDescent="0.25">
      <c r="B1025" s="55" t="s">
        <v>1142</v>
      </c>
      <c r="C1025" s="56">
        <v>32</v>
      </c>
      <c r="D1025" s="59">
        <v>1645</v>
      </c>
    </row>
    <row r="1026" spans="2:4" x14ac:dyDescent="0.25">
      <c r="B1026" s="55" t="s">
        <v>1143</v>
      </c>
      <c r="C1026" s="56">
        <v>32</v>
      </c>
      <c r="D1026" s="59">
        <v>1655</v>
      </c>
    </row>
    <row r="1027" spans="2:4" x14ac:dyDescent="0.25">
      <c r="B1027" s="55" t="s">
        <v>1144</v>
      </c>
      <c r="C1027" s="56">
        <v>32</v>
      </c>
      <c r="D1027" s="59">
        <v>1665</v>
      </c>
    </row>
    <row r="1028" spans="2:4" x14ac:dyDescent="0.25">
      <c r="B1028" s="55" t="s">
        <v>1145</v>
      </c>
      <c r="C1028" s="56">
        <v>32</v>
      </c>
      <c r="D1028" s="59">
        <v>1675</v>
      </c>
    </row>
    <row r="1029" spans="2:4" x14ac:dyDescent="0.25">
      <c r="B1029" s="55" t="s">
        <v>1146</v>
      </c>
      <c r="C1029" s="56">
        <v>32</v>
      </c>
      <c r="D1029" s="59">
        <v>1685</v>
      </c>
    </row>
    <row r="1030" spans="2:4" x14ac:dyDescent="0.25">
      <c r="B1030" s="55" t="s">
        <v>1147</v>
      </c>
      <c r="C1030" s="56">
        <v>32</v>
      </c>
      <c r="D1030" s="59">
        <v>1695</v>
      </c>
    </row>
    <row r="1031" spans="2:4" x14ac:dyDescent="0.25">
      <c r="B1031" s="55" t="s">
        <v>1148</v>
      </c>
      <c r="C1031" s="56">
        <v>32</v>
      </c>
      <c r="D1031" s="59">
        <v>1705</v>
      </c>
    </row>
    <row r="1032" spans="2:4" x14ac:dyDescent="0.25">
      <c r="B1032" s="55" t="s">
        <v>1149</v>
      </c>
      <c r="C1032" s="56">
        <v>32</v>
      </c>
      <c r="D1032" s="59">
        <v>1715</v>
      </c>
    </row>
    <row r="1033" spans="2:4" x14ac:dyDescent="0.25">
      <c r="B1033" s="55" t="s">
        <v>1150</v>
      </c>
      <c r="C1033" s="56">
        <v>32</v>
      </c>
      <c r="D1033" s="59">
        <v>1725</v>
      </c>
    </row>
    <row r="1034" spans="2:4" x14ac:dyDescent="0.25">
      <c r="B1034" s="55" t="s">
        <v>1151</v>
      </c>
      <c r="C1034" s="56">
        <v>32</v>
      </c>
      <c r="D1034" s="59">
        <v>1735</v>
      </c>
    </row>
    <row r="1035" spans="2:4" x14ac:dyDescent="0.25">
      <c r="B1035" s="55" t="s">
        <v>1152</v>
      </c>
      <c r="C1035" s="56">
        <v>32</v>
      </c>
      <c r="D1035" s="59">
        <v>1745</v>
      </c>
    </row>
    <row r="1036" spans="2:4" x14ac:dyDescent="0.25">
      <c r="B1036" s="55" t="s">
        <v>1153</v>
      </c>
      <c r="C1036" s="56">
        <v>32</v>
      </c>
      <c r="D1036" s="59">
        <v>1755</v>
      </c>
    </row>
    <row r="1037" spans="2:4" x14ac:dyDescent="0.25">
      <c r="B1037" s="55" t="s">
        <v>1154</v>
      </c>
      <c r="C1037" s="56">
        <v>32</v>
      </c>
      <c r="D1037" s="59">
        <v>1765</v>
      </c>
    </row>
    <row r="1038" spans="2:4" x14ac:dyDescent="0.25">
      <c r="B1038" s="55" t="s">
        <v>1155</v>
      </c>
      <c r="C1038" s="56">
        <v>32</v>
      </c>
      <c r="D1038" s="59">
        <v>1775</v>
      </c>
    </row>
    <row r="1039" spans="2:4" x14ac:dyDescent="0.25">
      <c r="B1039" s="55" t="s">
        <v>1156</v>
      </c>
      <c r="C1039" s="56">
        <v>32</v>
      </c>
      <c r="D1039" s="59">
        <v>1785</v>
      </c>
    </row>
    <row r="1040" spans="2:4" x14ac:dyDescent="0.25">
      <c r="B1040" s="55" t="s">
        <v>1157</v>
      </c>
      <c r="C1040" s="56">
        <v>32</v>
      </c>
      <c r="D1040" s="59">
        <v>1795</v>
      </c>
    </row>
    <row r="1041" spans="2:4" x14ac:dyDescent="0.25">
      <c r="B1041" s="55" t="s">
        <v>1158</v>
      </c>
      <c r="C1041" s="56">
        <v>32</v>
      </c>
      <c r="D1041" s="59">
        <v>1805</v>
      </c>
    </row>
    <row r="1042" spans="2:4" x14ac:dyDescent="0.25">
      <c r="B1042" s="55" t="s">
        <v>1159</v>
      </c>
      <c r="C1042" s="56">
        <v>32</v>
      </c>
      <c r="D1042" s="59">
        <v>1815</v>
      </c>
    </row>
    <row r="1043" spans="2:4" x14ac:dyDescent="0.25">
      <c r="B1043" s="55" t="s">
        <v>1160</v>
      </c>
      <c r="C1043" s="56">
        <v>32</v>
      </c>
      <c r="D1043" s="59">
        <v>1825</v>
      </c>
    </row>
    <row r="1044" spans="2:4" x14ac:dyDescent="0.25">
      <c r="B1044" s="55" t="s">
        <v>1161</v>
      </c>
      <c r="C1044" s="56">
        <v>32</v>
      </c>
      <c r="D1044" s="59">
        <v>1835</v>
      </c>
    </row>
    <row r="1045" spans="2:4" x14ac:dyDescent="0.25">
      <c r="B1045" s="55" t="s">
        <v>1162</v>
      </c>
      <c r="C1045" s="56">
        <v>32</v>
      </c>
      <c r="D1045" s="59">
        <v>1845</v>
      </c>
    </row>
    <row r="1046" spans="2:4" x14ac:dyDescent="0.25">
      <c r="B1046" s="55" t="s">
        <v>1163</v>
      </c>
      <c r="C1046" s="56">
        <v>32</v>
      </c>
      <c r="D1046" s="59">
        <v>1855</v>
      </c>
    </row>
    <row r="1047" spans="2:4" x14ac:dyDescent="0.25">
      <c r="B1047" s="55" t="s">
        <v>1164</v>
      </c>
      <c r="C1047" s="56">
        <v>32</v>
      </c>
      <c r="D1047" s="59">
        <v>1865</v>
      </c>
    </row>
    <row r="1048" spans="2:4" x14ac:dyDescent="0.25">
      <c r="B1048" s="55" t="s">
        <v>1165</v>
      </c>
      <c r="C1048" s="56">
        <v>32</v>
      </c>
      <c r="D1048" s="59">
        <v>1875</v>
      </c>
    </row>
    <row r="1049" spans="2:4" x14ac:dyDescent="0.25">
      <c r="B1049" s="55" t="s">
        <v>1166</v>
      </c>
      <c r="C1049" s="56">
        <v>32</v>
      </c>
      <c r="D1049" s="59">
        <v>1885</v>
      </c>
    </row>
    <row r="1050" spans="2:4" x14ac:dyDescent="0.25">
      <c r="B1050" s="55" t="s">
        <v>1167</v>
      </c>
      <c r="C1050" s="56">
        <v>32</v>
      </c>
      <c r="D1050" s="59">
        <v>1895</v>
      </c>
    </row>
    <row r="1051" spans="2:4" x14ac:dyDescent="0.25">
      <c r="B1051" s="55" t="s">
        <v>1168</v>
      </c>
      <c r="C1051" s="56">
        <v>32</v>
      </c>
      <c r="D1051" s="59">
        <v>1905</v>
      </c>
    </row>
    <row r="1052" spans="2:4" x14ac:dyDescent="0.25">
      <c r="B1052" s="55" t="s">
        <v>1169</v>
      </c>
      <c r="C1052" s="56">
        <v>32</v>
      </c>
      <c r="D1052" s="59">
        <v>1915</v>
      </c>
    </row>
    <row r="1053" spans="2:4" x14ac:dyDescent="0.25">
      <c r="B1053" s="55" t="s">
        <v>1170</v>
      </c>
      <c r="C1053" s="56">
        <v>32</v>
      </c>
      <c r="D1053" s="59">
        <v>1925</v>
      </c>
    </row>
    <row r="1054" spans="2:4" x14ac:dyDescent="0.25">
      <c r="B1054" s="55" t="s">
        <v>1171</v>
      </c>
      <c r="C1054" s="56">
        <v>32</v>
      </c>
      <c r="D1054" s="59">
        <v>1935</v>
      </c>
    </row>
    <row r="1055" spans="2:4" x14ac:dyDescent="0.25">
      <c r="B1055" s="55" t="s">
        <v>1172</v>
      </c>
      <c r="C1055" s="56">
        <v>32</v>
      </c>
      <c r="D1055" s="59">
        <v>1945</v>
      </c>
    </row>
    <row r="1056" spans="2:4" x14ac:dyDescent="0.25">
      <c r="B1056" s="55" t="s">
        <v>1173</v>
      </c>
      <c r="C1056" s="56">
        <v>32</v>
      </c>
      <c r="D1056" s="59">
        <v>1955</v>
      </c>
    </row>
    <row r="1057" spans="2:4" x14ac:dyDescent="0.25">
      <c r="B1057" s="55" t="s">
        <v>1174</v>
      </c>
      <c r="C1057" s="56">
        <v>32</v>
      </c>
      <c r="D1057" s="59">
        <v>1965</v>
      </c>
    </row>
    <row r="1058" spans="2:4" x14ac:dyDescent="0.25">
      <c r="B1058" s="55" t="s">
        <v>1175</v>
      </c>
      <c r="C1058" s="56">
        <v>32</v>
      </c>
      <c r="D1058" s="59">
        <v>1975</v>
      </c>
    </row>
    <row r="1059" spans="2:4" x14ac:dyDescent="0.25">
      <c r="B1059" s="55" t="s">
        <v>1176</v>
      </c>
      <c r="C1059" s="56">
        <v>32</v>
      </c>
      <c r="D1059" s="59">
        <v>1985</v>
      </c>
    </row>
    <row r="1060" spans="2:4" x14ac:dyDescent="0.25">
      <c r="B1060" s="55" t="s">
        <v>1177</v>
      </c>
      <c r="C1060" s="56">
        <v>32</v>
      </c>
      <c r="D1060" s="59">
        <v>1995</v>
      </c>
    </row>
    <row r="1061" spans="2:4" x14ac:dyDescent="0.25">
      <c r="B1061" s="55" t="s">
        <v>1178</v>
      </c>
      <c r="C1061" s="56">
        <v>32</v>
      </c>
      <c r="D1061" s="59">
        <v>2005</v>
      </c>
    </row>
  </sheetData>
  <sheetProtection password="C1ED" sheet="1" objects="1" scenarios="1" selectLockedCells="1"/>
  <mergeCells count="4">
    <mergeCell ref="J2:K2"/>
    <mergeCell ref="B2:D2"/>
    <mergeCell ref="F2:H2"/>
    <mergeCell ref="O2:P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CRBDOC0226-538425530-86302</_dlc_DocId>
    <_dlc_DocIdUrl xmlns="d564a89d-9287-4e5f-9ef6-e5f137d90db6">
      <Url>https://crbch.sharepoint.com/sites/team-prd-ablagestruktur-fur-kunden/_layouts/15/DocIdRedir.aspx?ID=CRBDOC0226-538425530-86302</Url>
      <Description>CRBDOC0226-538425530-86302</Description>
    </_dlc_DocIdUrl>
  </documentManagement>
</p:properties>
</file>

<file path=customXml/itemProps1.xml><?xml version="1.0" encoding="utf-8"?>
<ds:datastoreItem xmlns:ds="http://schemas.openxmlformats.org/officeDocument/2006/customXml" ds:itemID="{6DACEC1F-B9FF-4EFC-B1A6-DA21EAD8E0AF}"/>
</file>

<file path=customXml/itemProps2.xml><?xml version="1.0" encoding="utf-8"?>
<ds:datastoreItem xmlns:ds="http://schemas.openxmlformats.org/officeDocument/2006/customXml" ds:itemID="{2124A576-82EA-4C07-A1BB-01A06E7B2321}"/>
</file>

<file path=customXml/itemProps3.xml><?xml version="1.0" encoding="utf-8"?>
<ds:datastoreItem xmlns:ds="http://schemas.openxmlformats.org/officeDocument/2006/customXml" ds:itemID="{CAEDE3C4-F6C2-4034-A9E4-3255A539E290}"/>
</file>

<file path=customXml/itemProps4.xml><?xml version="1.0" encoding="utf-8"?>
<ds:datastoreItem xmlns:ds="http://schemas.openxmlformats.org/officeDocument/2006/customXml" ds:itemID="{D4327B98-3B54-4F5A-85FC-5A555D67FBF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Peikko PSB CUBO</vt:lpstr>
      <vt:lpstr>.</vt:lpstr>
      <vt:lpstr>Anzahl_B</vt:lpstr>
      <vt:lpstr>CUBO</vt:lpstr>
      <vt:lpstr>'Peikko PSB CUBO'!Druckbereich</vt:lpstr>
      <vt:lpstr>PSB</vt:lpstr>
      <vt:lpstr>psh</vt:lpstr>
      <vt:lpstr>Zubehoer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Moduli d'ordine</dc:title>
  <dc:creator>Karim Limacher</dc:creator>
  <cp:lastModifiedBy>Limacher Karim</cp:lastModifiedBy>
  <cp:lastPrinted>2019-07-04T12:20:34Z</cp:lastPrinted>
  <dcterms:created xsi:type="dcterms:W3CDTF">2015-05-11T05:08:10Z</dcterms:created>
  <dcterms:modified xsi:type="dcterms:W3CDTF">2022-08-29T14:22:01Z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6a726e1c-c51f-430f-939f-168af4a233e7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